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3"/>
  <workbookPr updateLinks="never" codeName="ThisWorkbook" defaultThemeVersion="124226"/>
  <mc:AlternateContent xmlns:mc="http://schemas.openxmlformats.org/markup-compatibility/2006">
    <mc:Choice Requires="x15">
      <x15ac:absPath xmlns:x15ac="http://schemas.microsoft.com/office/spreadsheetml/2010/11/ac" url="C:\Users\dlanzone\Downloads\"/>
    </mc:Choice>
  </mc:AlternateContent>
  <xr:revisionPtr revIDLastSave="0" documentId="13_ncr:1_{F5C3DE27-8418-4B7E-94CD-3205A15ECD09}" xr6:coauthVersionLast="47" xr6:coauthVersionMax="47" xr10:uidLastSave="{00000000-0000-0000-0000-000000000000}"/>
  <bookViews>
    <workbookView xWindow="-28920" yWindow="-120" windowWidth="29040" windowHeight="17520" firstSheet="1" activeTab="1" xr2:uid="{00000000-000D-0000-FFFF-FFFF00000000}"/>
  </bookViews>
  <sheets>
    <sheet name="Change Log" sheetId="45" r:id="rId1"/>
    <sheet name="Apollo510 Pin Functions" sheetId="37" r:id="rId2"/>
    <sheet name="Ballmap - BGA" sheetId="44" r:id="rId3"/>
    <sheet name="Ballmap - CSP" sheetId="51" r:id="rId4"/>
    <sheet name="Function Lookup" sheetId="31" r:id="rId5"/>
  </sheets>
  <externalReferences>
    <externalReference r:id="rId6"/>
    <externalReference r:id="rId7"/>
    <externalReference r:id="rId8"/>
    <externalReference r:id="rId9"/>
  </externalReferences>
  <definedNames>
    <definedName name="_xlnm._FilterDatabase" localSheetId="1" hidden="1">'Apollo510 Pin Functions'!$A$37:$AA$305</definedName>
    <definedName name="_xlnm._FilterDatabase" localSheetId="4" hidden="1">'Function Lookup'!$F$1:$I$632</definedName>
    <definedName name="BGA_BALL_MAP_ROWA">'[1]Falcon BGA Pkg'!$V$9:$X$10,'[1]Falcon BGA Pkg'!$AE$9:$AG$10,'[1]Falcon BGA Pkg'!$AM$9:$AO$10,'[1]Falcon BGA Pkg'!$AU$9:$AW$10,'[1]Falcon BGA Pkg'!$BD$9:$BF$10,'[1]Falcon BGA Pkg'!$BL$9:$BN$10,'[1]Falcon BGA Pkg'!$BT$9:$BV$10,'[1]Falcon BGA Pkg'!$CB$9:$CD$10,'[1]Falcon BGA Pkg'!$CJ$9:$CL$10,'[1]Falcon BGA Pkg'!$CR$9:$CT$10,'[1]Falcon BGA Pkg'!$DH$9:$DJ$10</definedName>
    <definedName name="BGA_BALL_MAP_ROWB">'[1]Falcon BGA Pkg'!$V$18:$X$19,'[1]Falcon BGA Pkg'!$AE$18:$AG$19,'[1]Falcon BGA Pkg'!$AM$18:$AO$19,'[1]Falcon BGA Pkg'!$AU$18:$AW$19,'[1]Falcon BGA Pkg'!$BD$18:$BF$19,'[1]Falcon BGA Pkg'!$BL$18:$BN$19,'[1]Falcon BGA Pkg'!$BT$18:$BV$19,'[1]Falcon BGA Pkg'!$CB$18:$CD$19,'[1]Falcon BGA Pkg'!$CJ$18:$CL$19,'[1]Falcon BGA Pkg'!$CR$18:$CT$19,'[1]Falcon BGA Pkg'!$DH$18:$DJ$19</definedName>
    <definedName name="BGA_BALL_MAP_ROWC">'[1]Falcon BGA Pkg'!$V$26:$X$27,'[1]Falcon BGA Pkg'!$AE$26:$AG$27,'[1]Falcon BGA Pkg'!$AM$26:$AO$27,'[1]Falcon BGA Pkg'!$AU$26:$AW$27,'[1]Falcon BGA Pkg'!$BD$26:$BF$27,'[1]Falcon BGA Pkg'!$BL$26:$BN$27,'[1]Falcon BGA Pkg'!$BT$26:$BV$27,'[1]Falcon BGA Pkg'!$CB$26:$CD$27,'[1]Falcon BGA Pkg'!$CJ$26:$CL$27,'[1]Falcon BGA Pkg'!$CR$26:$CT$27,'[1]Falcon BGA Pkg'!$DH$26:$DJ$27</definedName>
    <definedName name="BGA_BALL_MAP_ROWD">'[1]Falcon BGA Pkg'!$V$34:$X$35,'[1]Falcon BGA Pkg'!$AE$34:$AG$35,'[1]Falcon BGA Pkg'!$AM$34:$AO$35,'[1]Falcon BGA Pkg'!$AU$34:$AW$35,'[1]Falcon BGA Pkg'!$BD$34:$BF$35,'[1]Falcon BGA Pkg'!$BL$34:$BN$35,'[1]Falcon BGA Pkg'!$BT$34:$BV$35,'[1]Falcon BGA Pkg'!$CB$34:$CD$35,'[1]Falcon BGA Pkg'!$CJ$34:$CL$35,'[1]Falcon BGA Pkg'!$CR$34:$CT$35,'[1]Falcon BGA Pkg'!$DH$34:$DJ$35</definedName>
    <definedName name="BGA_BALL_MAP_ROWE">'[1]Falcon BGA Pkg'!$V$42:$X$43,'[1]Falcon BGA Pkg'!$AE$42:$AG$43,'[1]Falcon BGA Pkg'!$AM$42:$AO$43,'[1]Falcon BGA Pkg'!$AU$42:$AW$43,'[1]Falcon BGA Pkg'!$BD$42:$BF$43,'[1]Falcon BGA Pkg'!$BL$42:$BN$43,'[1]Falcon BGA Pkg'!$BT$42:$BV$43,'[1]Falcon BGA Pkg'!$CB$42:$CD$43,'[1]Falcon BGA Pkg'!$CJ$42:$CL$43,'[1]Falcon BGA Pkg'!$CR$42:$CT$43,'[1]Falcon BGA Pkg'!$DH$42:$DJ$43</definedName>
    <definedName name="BGA_BALL_MAP_ROWF">'[1]Falcon BGA Pkg'!$V$50:$X$51,'[1]Falcon BGA Pkg'!$AE$50:$AG$51,'[1]Falcon BGA Pkg'!$AM$50:$AO$51,'[1]Falcon BGA Pkg'!$AU$50:$AW$51,'[1]Falcon BGA Pkg'!$BD$50:$BF$51,'[1]Falcon BGA Pkg'!$BL$50:$BN$51,'[1]Falcon BGA Pkg'!$BT$50:$BV$51,'[1]Falcon BGA Pkg'!$CB$50:$CD$51,'[1]Falcon BGA Pkg'!$CJ$50:$CL$51,'[1]Falcon BGA Pkg'!$CR$50:$CT$51,'[1]Falcon BGA Pkg'!$DH$50:$DJ$51</definedName>
    <definedName name="BGA_BALL_MAP_ROWG">'[1]Falcon BGA Pkg'!$V$58:$X$59,'[1]Falcon BGA Pkg'!$AE$58:$AG$59,'[1]Falcon BGA Pkg'!$AM$58:$AO$59,'[1]Falcon BGA Pkg'!$AU$58:$AW$59,'[1]Falcon BGA Pkg'!$BD$58:$BF$59,'[1]Falcon BGA Pkg'!$BL$58:$BN$59,'[1]Falcon BGA Pkg'!$BT$58:$BV$59,'[1]Falcon BGA Pkg'!$CB$58:$CD$59,'[1]Falcon BGA Pkg'!$CJ$58:$CL$59,'[1]Falcon BGA Pkg'!$CR$58:$CT$59,'[1]Falcon BGA Pkg'!$DH$58:$DJ$59</definedName>
    <definedName name="BGA_BALL_MAP_ROWH">'[1]Falcon BGA Pkg'!$V$66:$X$67,'[1]Falcon BGA Pkg'!$AE$66:$AG$67,'[1]Falcon BGA Pkg'!$AM$66:$AO$67,'[1]Falcon BGA Pkg'!$AU$66:$AW$67,'[1]Falcon BGA Pkg'!$BD$66:$BF$67,'[1]Falcon BGA Pkg'!$BL$66:$BN$67,'[1]Falcon BGA Pkg'!$BT$66:$BV$67,'[1]Falcon BGA Pkg'!$CB$66:$CD$67,'[1]Falcon BGA Pkg'!$CJ$66:$CL$67,'[1]Falcon BGA Pkg'!$CR$66:$CT$67,'[1]Falcon BGA Pkg'!$DH$66:$DJ$67</definedName>
    <definedName name="BGA_BALL_MAP_ROWJ">'[1]Falcon BGA Pkg'!$V$74:$X$75,'[1]Falcon BGA Pkg'!$AE$74:$AG$75,'[1]Falcon BGA Pkg'!$AM$74:$AO$75,'[1]Falcon BGA Pkg'!$AU$74:$AW$75,'[1]Falcon BGA Pkg'!$BD$74:$BF$75,'[1]Falcon BGA Pkg'!$BL$74:$BN$75,'[1]Falcon BGA Pkg'!$BT$74:$BV$75,'[1]Falcon BGA Pkg'!$CB$74:$CD$75,'[1]Falcon BGA Pkg'!$CJ$74:$CL$75,'[1]Falcon BGA Pkg'!$CR$74:$CT$75,'[1]Falcon BGA Pkg'!$DH$74:$DJ$75</definedName>
    <definedName name="BGA_BALL_MAP_ROWK">'[1]Falcon BGA Pkg'!$V$82:$X$83,'[1]Falcon BGA Pkg'!$AE$82:$AG$83,'[1]Falcon BGA Pkg'!$AM$82:$AO$83,'[1]Falcon BGA Pkg'!$AU$82:$AW$83,'[1]Falcon BGA Pkg'!$BD$82:$BF$83,'[1]Falcon BGA Pkg'!$BL$82:$BN$83,'[1]Falcon BGA Pkg'!$BT$82:$BV$83,'[1]Falcon BGA Pkg'!$CB$82:$CD$83,'[1]Falcon BGA Pkg'!$CJ$82:$CL$83,'[1]Falcon BGA Pkg'!$CR$82:$CT$83,'[1]Falcon BGA Pkg'!$DH$82:$DJ$83</definedName>
    <definedName name="BGA_BALL_MAP_ROWL">'[1]Falcon BGA Pkg'!$V$90:$X$91,'[1]Falcon BGA Pkg'!$AE$90:$AG$91,'[1]Falcon BGA Pkg'!$AM$90:$AO$91,'[1]Falcon BGA Pkg'!$AU$90:$AW$91,'[1]Falcon BGA Pkg'!$BD$90:$BF$91,'[1]Falcon BGA Pkg'!$BL$90:$BN$91,'[1]Falcon BGA Pkg'!$BT$90:$BV$91,'[1]Falcon BGA Pkg'!$CB$90:$CD$91,'[1]Falcon BGA Pkg'!$CJ$90:$CL$91,'[1]Falcon BGA Pkg'!$CR$90:$CT$91,'[1]Falcon BGA Pkg'!$DH$90:$DJ$91</definedName>
    <definedName name="CUST_HIDE_LIST">'[2]Customer Hide List'!$A$1:$A$9</definedName>
    <definedName name="Garmin_NC_List">'[3]Customer Hide List'!$D$1:$D$39</definedName>
    <definedName name="ManfFLLOAD" localSheetId="1">'[1]Falcon GPIO Pin Summary'!#REF!</definedName>
    <definedName name="ManfFLLOAD">'[1]Falcon GPIO Pin Summary'!#REF!</definedName>
    <definedName name="PAD_BOTROW">'[1]Falcon CSP pkg'!$X$58:$CK$58</definedName>
    <definedName name="PAD_CORNER_LOWER_RIGHT">'[1]Falcon CSP pkg'!$CK$58</definedName>
    <definedName name="PAD_CORNER_UPPER_LEFT">'[1]Falcon CSP pkg'!$X$4</definedName>
    <definedName name="PAD_CORNER_UPPER_RIGHT">'[1]Falcon CSP pkg'!$CK$4</definedName>
    <definedName name="PAD_LEFTROW">'[1]Falcon CSP pkg'!$X$4:$X$58</definedName>
    <definedName name="PAD_RIGHTROW">'[1]Falcon CSP pkg'!$CK$4:$CK$58</definedName>
    <definedName name="PAD_TOPROW">'[1]Falcon CSP pkg'!$X$4:$CK$4</definedName>
    <definedName name="PadFuncNames">[1]PadFuncInfo!$B$2:$B$574</definedName>
    <definedName name="PADLIST_DIE">'[1]Falcon CSP pkg'!$A$6:$A$232</definedName>
    <definedName name="PADNAMES">'[1]Falcon Raw Pin Details'!$B$4:$B$766</definedName>
    <definedName name="PoaMode" localSheetId="1">'[1]Falcon GPIO Pin Summary'!#REF!</definedName>
    <definedName name="PoaMode">'[1]Falcon GPIO Pin Summary'!#REF!</definedName>
    <definedName name="UNIQUE_PADNAMES">'[1]Reference Junk'!$I$2:$I$179</definedName>
    <definedName name="z">'[4]Customer Hide List'!$A$1:$A$9</definedName>
    <definedName name="Z_12023219_5B33_4806_83EC_E45A86046D84_.wvu.Cols" localSheetId="1" hidden="1">'Apollo510 Pin Functions'!#REF!,'Apollo510 Pin Functions'!#REF!</definedName>
    <definedName name="Z_12023219_5B33_4806_83EC_E45A86046D84_.wvu.FilterData" localSheetId="1" hidden="1">'Apollo510 Pin Functions'!$B$37:$Y$306</definedName>
    <definedName name="Z_12023219_5B33_4806_83EC_E45A86046D84_.wvu.FilterData" localSheetId="4" hidden="1">'Function Lookup'!$F$1:$I$632</definedName>
    <definedName name="Z_12023219_5B33_4806_83EC_E45A86046D84_.wvu.Rows" localSheetId="1" hidden="1">'Apollo510 Pin Functions'!$96:$98,'Apollo510 Pin Functions'!$127:$128</definedName>
    <definedName name="Z_4155894C_DE4E_4D98_832F_46FE3F735DFD_.wvu.FilterData" localSheetId="1" hidden="1">'Apollo510 Pin Functions'!$B$37:$Y$306</definedName>
    <definedName name="Z_4155894C_DE4E_4D98_832F_46FE3F735DFD_.wvu.FilterData" localSheetId="4" hidden="1">'Function Lookup'!$F$1:$I$632</definedName>
    <definedName name="Z_5E245AB5_F23F_4248_90FC_818B37179997_.wvu.Cols" localSheetId="1" hidden="1">'Apollo510 Pin Functions'!#REF!</definedName>
    <definedName name="Z_5E245AB5_F23F_4248_90FC_818B37179997_.wvu.FilterData" localSheetId="1" hidden="1">'Apollo510 Pin Functions'!$B$37:$Y$306</definedName>
    <definedName name="Z_5E245AB5_F23F_4248_90FC_818B37179997_.wvu.FilterData" localSheetId="4" hidden="1">'Function Lookup'!$F$1:$I$632</definedName>
    <definedName name="Z_5E245AB5_F23F_4248_90FC_818B37179997_.wvu.Rows" localSheetId="1" hidden="1">'Apollo510 Pin Functions'!$130:$131</definedName>
  </definedNames>
  <calcPr calcId="191028"/>
  <customWorkbookViews>
    <customWorkbookView name="KXR Package" guid="{12023219-5B33-4806-83EC-E45A86046D84}" maximized="1" xWindow="-8" yWindow="-8" windowWidth="2576" windowHeight="1416" activeSheetId="37"/>
    <customWorkbookView name="Both Packages" guid="{4155894C-DE4E-4D98-832F-46FE3F735DFD}" maximized="1" xWindow="-8" yWindow="-8" windowWidth="2576" windowHeight="1416" activeSheetId="37"/>
    <customWorkbookView name="KBR Package" guid="{5E245AB5-F23F-4248-90FC-818B37179997}" maximized="1" xWindow="-8" yWindow="-8" windowWidth="2576" windowHeight="1416" activeSheetId="37"/>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2" i="37" l="1"/>
  <c r="F203" i="37"/>
  <c r="F267" i="37" l="1"/>
  <c r="AG306" i="37" l="1"/>
  <c r="AF38" i="37"/>
  <c r="AF39" i="37"/>
  <c r="AF40" i="37"/>
  <c r="AF41" i="37"/>
  <c r="AF42" i="37"/>
  <c r="AF43" i="37"/>
  <c r="AF44" i="37"/>
  <c r="AF45" i="37"/>
  <c r="AF46" i="37"/>
  <c r="AF47" i="37"/>
  <c r="AF48" i="37"/>
  <c r="AF49" i="37"/>
  <c r="AF50" i="37"/>
  <c r="AF51" i="37"/>
  <c r="AF52" i="37"/>
  <c r="AF53" i="37"/>
  <c r="AF54" i="37"/>
  <c r="AF55" i="37"/>
  <c r="AF56" i="37"/>
  <c r="AF57" i="37"/>
  <c r="AF58" i="37"/>
  <c r="AF59" i="37"/>
  <c r="AF60" i="37"/>
  <c r="AF61" i="37"/>
  <c r="AF62" i="37"/>
  <c r="AF63" i="37"/>
  <c r="AF64" i="37"/>
  <c r="AF65" i="37"/>
  <c r="AF66" i="37"/>
  <c r="AF67" i="37"/>
  <c r="AF68" i="37"/>
  <c r="AF69" i="37"/>
  <c r="AF70" i="37"/>
  <c r="AF71" i="37"/>
  <c r="AF72" i="37"/>
  <c r="AF73" i="37"/>
  <c r="AF74" i="37"/>
  <c r="AF75" i="37"/>
  <c r="AF76" i="37"/>
  <c r="AF77" i="37"/>
  <c r="AF78" i="37"/>
  <c r="AF79" i="37"/>
  <c r="AF80" i="37"/>
  <c r="AF81" i="37"/>
  <c r="AF82" i="37"/>
  <c r="AF83" i="37"/>
  <c r="AF84" i="37"/>
  <c r="AF85" i="37"/>
  <c r="AF86" i="37"/>
  <c r="AF87" i="37"/>
  <c r="AF88" i="37"/>
  <c r="AF89" i="37"/>
  <c r="AF90" i="37"/>
  <c r="AF91" i="37"/>
  <c r="AF92" i="37"/>
  <c r="AF93" i="37"/>
  <c r="AF94" i="37"/>
  <c r="AF95" i="37"/>
  <c r="AF96" i="37"/>
  <c r="AF97" i="37"/>
  <c r="AF98" i="37"/>
  <c r="AF99" i="37"/>
  <c r="AF100" i="37"/>
  <c r="AF101" i="37"/>
  <c r="AF102" i="37"/>
  <c r="AF103" i="37"/>
  <c r="AF104" i="37"/>
  <c r="AF105" i="37"/>
  <c r="AF106" i="37"/>
  <c r="AF107" i="37"/>
  <c r="AF108" i="37"/>
  <c r="AF109" i="37"/>
  <c r="AF110" i="37"/>
  <c r="AF111" i="37"/>
  <c r="AF112" i="37"/>
  <c r="AF113" i="37"/>
  <c r="AF114" i="37"/>
  <c r="AF115" i="37"/>
  <c r="AF116" i="37"/>
  <c r="AF117" i="37"/>
  <c r="AF118" i="37"/>
  <c r="AF119" i="37"/>
  <c r="AF120" i="37"/>
  <c r="AF121" i="37"/>
  <c r="AF122" i="37"/>
  <c r="AF123" i="37"/>
  <c r="AF124" i="37"/>
  <c r="AF125" i="37"/>
  <c r="AF126" i="37"/>
  <c r="AF127" i="37"/>
  <c r="AF128" i="37"/>
  <c r="AF129" i="37"/>
  <c r="AF130" i="37"/>
  <c r="AF131" i="37"/>
  <c r="AF132" i="37"/>
  <c r="AF133" i="37"/>
  <c r="AF134" i="37"/>
  <c r="AF135" i="37"/>
  <c r="AF136" i="37"/>
  <c r="AF137" i="37"/>
  <c r="AF138" i="37"/>
  <c r="AF139" i="37"/>
  <c r="AF140" i="37"/>
  <c r="AF141" i="37"/>
  <c r="AF142" i="37"/>
  <c r="AF143" i="37"/>
  <c r="AF144" i="37"/>
  <c r="AF145" i="37"/>
  <c r="AF146" i="37"/>
  <c r="AF147" i="37"/>
  <c r="AF148" i="37"/>
  <c r="AF149" i="37"/>
  <c r="AF150" i="37"/>
  <c r="AF151" i="37"/>
  <c r="AF152" i="37"/>
  <c r="AF153" i="37"/>
  <c r="AF154" i="37"/>
  <c r="AF155" i="37"/>
  <c r="AF156" i="37"/>
  <c r="AF157" i="37"/>
  <c r="AF158" i="37"/>
  <c r="AF159" i="37"/>
  <c r="AF160" i="37"/>
  <c r="AF161" i="37"/>
  <c r="AF162" i="37"/>
  <c r="AF163" i="37"/>
  <c r="AF164" i="37"/>
  <c r="AF165" i="37"/>
  <c r="AF166" i="37"/>
  <c r="AF167" i="37"/>
  <c r="AF168" i="37"/>
  <c r="AF169" i="37"/>
  <c r="AF170" i="37"/>
  <c r="AF171" i="37"/>
  <c r="AF172" i="37"/>
  <c r="AF173" i="37"/>
  <c r="AF174" i="37"/>
  <c r="AF175" i="37"/>
  <c r="AF176" i="37"/>
  <c r="AF177" i="37"/>
  <c r="AF178" i="37"/>
  <c r="AF179" i="37"/>
  <c r="AF180" i="37"/>
  <c r="AF181" i="37"/>
  <c r="AF182" i="37"/>
  <c r="AF183" i="37"/>
  <c r="AF184" i="37"/>
  <c r="AF185" i="37"/>
  <c r="AF186" i="37"/>
  <c r="AF187" i="37"/>
  <c r="AF188" i="37"/>
  <c r="AF189" i="37"/>
  <c r="AF190" i="37"/>
  <c r="AF191" i="37"/>
  <c r="AF192" i="37"/>
  <c r="AF193" i="37"/>
  <c r="AF194" i="37"/>
  <c r="AF195" i="37"/>
  <c r="AF196" i="37"/>
  <c r="AF197" i="37"/>
  <c r="AF198" i="37"/>
  <c r="AF199" i="37"/>
  <c r="AF200" i="37"/>
  <c r="AF201" i="37"/>
  <c r="AF202" i="37"/>
  <c r="AF203" i="37"/>
  <c r="AF204" i="37"/>
  <c r="AF205" i="37"/>
  <c r="AF206" i="37"/>
  <c r="AF207" i="37"/>
  <c r="AF208" i="37"/>
  <c r="AF209" i="37"/>
  <c r="AF210" i="37"/>
  <c r="AF211" i="37"/>
  <c r="AF212" i="37"/>
  <c r="AF213" i="37"/>
  <c r="AF214" i="37"/>
  <c r="AF215" i="37"/>
  <c r="AF216" i="37"/>
  <c r="AF217" i="37"/>
  <c r="AF218" i="37"/>
  <c r="AF219" i="37"/>
  <c r="AF220" i="37"/>
  <c r="AF221" i="37"/>
  <c r="AF222" i="37"/>
  <c r="AF223" i="37"/>
  <c r="AF224" i="37"/>
  <c r="AF225" i="37"/>
  <c r="AF226" i="37"/>
  <c r="AF227" i="37"/>
  <c r="AF228" i="37"/>
  <c r="AF229" i="37"/>
  <c r="AF230" i="37"/>
  <c r="AF231" i="37"/>
  <c r="AF232" i="37"/>
  <c r="AF233" i="37"/>
  <c r="AF234" i="37"/>
  <c r="AF235" i="37"/>
  <c r="AF236" i="37"/>
  <c r="AF237" i="37"/>
  <c r="AF238" i="37"/>
  <c r="AF239" i="37"/>
  <c r="AF240" i="37"/>
  <c r="AF241" i="37"/>
  <c r="AF242" i="37"/>
  <c r="AF243" i="37"/>
  <c r="AF244" i="37"/>
  <c r="AF245" i="37"/>
  <c r="AF246" i="37"/>
  <c r="AF247" i="37"/>
  <c r="AF248" i="37"/>
  <c r="AF249" i="37"/>
  <c r="AF250" i="37"/>
  <c r="AF251" i="37"/>
  <c r="AF252" i="37"/>
  <c r="AF253" i="37"/>
  <c r="AF254" i="37"/>
  <c r="AF255" i="37"/>
  <c r="AF256" i="37"/>
  <c r="AF257" i="37"/>
  <c r="AF258" i="37"/>
  <c r="AF259" i="37"/>
  <c r="AF260" i="37"/>
  <c r="AF261" i="37"/>
  <c r="AF263" i="37"/>
  <c r="AF264" i="37"/>
  <c r="AF265" i="37"/>
  <c r="AF266" i="37"/>
  <c r="AF267" i="37"/>
  <c r="AF268" i="37"/>
  <c r="AF269" i="37"/>
  <c r="AF270" i="37"/>
  <c r="AF271" i="37"/>
  <c r="AF272" i="37"/>
  <c r="AF273" i="37"/>
  <c r="AF274" i="37"/>
  <c r="AF275" i="37"/>
  <c r="AF276" i="37"/>
  <c r="AF277" i="37"/>
  <c r="AF278" i="37"/>
  <c r="AF279" i="37"/>
  <c r="AF280" i="37"/>
  <c r="AF281" i="37"/>
  <c r="AF282" i="37"/>
  <c r="AF283" i="37"/>
  <c r="AF284" i="37"/>
  <c r="AF285" i="37"/>
  <c r="AF286" i="37"/>
  <c r="AF287" i="37"/>
  <c r="AF288" i="37"/>
  <c r="AF289" i="37"/>
  <c r="AF290" i="37"/>
  <c r="AF291" i="37"/>
  <c r="AF292" i="37"/>
  <c r="AF293" i="37"/>
  <c r="AF294" i="37"/>
  <c r="AF295" i="37"/>
  <c r="AF296" i="37"/>
  <c r="AF297" i="37"/>
  <c r="AF298" i="37"/>
  <c r="AF299" i="37"/>
  <c r="AF300" i="37"/>
  <c r="AF301" i="37"/>
  <c r="AF302" i="37"/>
  <c r="AF303" i="37"/>
  <c r="AF304" i="37"/>
  <c r="AF305" i="37"/>
  <c r="AF306" i="37"/>
  <c r="F243" i="37"/>
  <c r="Z39" i="37"/>
  <c r="AG39" i="37" s="1"/>
  <c r="Z40" i="37"/>
  <c r="AG40" i="37" s="1"/>
  <c r="Z41" i="37"/>
  <c r="AG41" i="37" s="1"/>
  <c r="Z42" i="37"/>
  <c r="AG42" i="37" s="1"/>
  <c r="Z43" i="37"/>
  <c r="AG43" i="37" s="1"/>
  <c r="Z44" i="37"/>
  <c r="AG44" i="37" s="1"/>
  <c r="Z45" i="37"/>
  <c r="AG45" i="37" s="1"/>
  <c r="Z46" i="37"/>
  <c r="AG46" i="37" s="1"/>
  <c r="Z47" i="37"/>
  <c r="AG47" i="37" s="1"/>
  <c r="Z48" i="37"/>
  <c r="AG48" i="37" s="1"/>
  <c r="Z49" i="37"/>
  <c r="AG49" i="37" s="1"/>
  <c r="Z50" i="37"/>
  <c r="AG50" i="37" s="1"/>
  <c r="Z51" i="37"/>
  <c r="AG51" i="37" s="1"/>
  <c r="Z52" i="37"/>
  <c r="AG52" i="37" s="1"/>
  <c r="Z53" i="37"/>
  <c r="AG53" i="37" s="1"/>
  <c r="Z54" i="37"/>
  <c r="AG54" i="37" s="1"/>
  <c r="Z55" i="37"/>
  <c r="AG55" i="37" s="1"/>
  <c r="Z56" i="37"/>
  <c r="AG56" i="37" s="1"/>
  <c r="Z57" i="37"/>
  <c r="AG57" i="37" s="1"/>
  <c r="Z58" i="37"/>
  <c r="AG58" i="37" s="1"/>
  <c r="Z59" i="37"/>
  <c r="AG59" i="37" s="1"/>
  <c r="Z60" i="37"/>
  <c r="AG60" i="37" s="1"/>
  <c r="Z61" i="37"/>
  <c r="AG61" i="37" s="1"/>
  <c r="Z62" i="37"/>
  <c r="AG62" i="37" s="1"/>
  <c r="Z63" i="37"/>
  <c r="AG63" i="37" s="1"/>
  <c r="Z64" i="37"/>
  <c r="AG64" i="37" s="1"/>
  <c r="Z65" i="37"/>
  <c r="AG65" i="37" s="1"/>
  <c r="Z66" i="37"/>
  <c r="AG66" i="37" s="1"/>
  <c r="Z67" i="37"/>
  <c r="AG67" i="37" s="1"/>
  <c r="Z68" i="37"/>
  <c r="AG68" i="37" s="1"/>
  <c r="Z69" i="37"/>
  <c r="AG69" i="37" s="1"/>
  <c r="Z70" i="37"/>
  <c r="AG70" i="37" s="1"/>
  <c r="Z71" i="37"/>
  <c r="AG71" i="37" s="1"/>
  <c r="Z72" i="37"/>
  <c r="AG72" i="37" s="1"/>
  <c r="Z73" i="37"/>
  <c r="AG73" i="37" s="1"/>
  <c r="Z74" i="37"/>
  <c r="AG74" i="37" s="1"/>
  <c r="Z75" i="37"/>
  <c r="AG75" i="37" s="1"/>
  <c r="Z76" i="37"/>
  <c r="AG76" i="37" s="1"/>
  <c r="Z77" i="37"/>
  <c r="AG77" i="37" s="1"/>
  <c r="Z78" i="37"/>
  <c r="AG78" i="37" s="1"/>
  <c r="Z79" i="37"/>
  <c r="AG79" i="37" s="1"/>
  <c r="Z80" i="37"/>
  <c r="AG80" i="37" s="1"/>
  <c r="Z81" i="37"/>
  <c r="AG81" i="37" s="1"/>
  <c r="Z82" i="37"/>
  <c r="AG82" i="37" s="1"/>
  <c r="Z83" i="37"/>
  <c r="AG83" i="37" s="1"/>
  <c r="Z84" i="37"/>
  <c r="AG84" i="37" s="1"/>
  <c r="Z85" i="37"/>
  <c r="AG85" i="37" s="1"/>
  <c r="Z86" i="37"/>
  <c r="AG86" i="37" s="1"/>
  <c r="Z87" i="37"/>
  <c r="AG87" i="37" s="1"/>
  <c r="Z88" i="37"/>
  <c r="AG88" i="37" s="1"/>
  <c r="Z89" i="37"/>
  <c r="AG89" i="37" s="1"/>
  <c r="Z90" i="37"/>
  <c r="AG90" i="37" s="1"/>
  <c r="Z91" i="37"/>
  <c r="AG91" i="37" s="1"/>
  <c r="Z92" i="37"/>
  <c r="AG92" i="37" s="1"/>
  <c r="Z93" i="37"/>
  <c r="AG93" i="37" s="1"/>
  <c r="Z94" i="37"/>
  <c r="AG94" i="37" s="1"/>
  <c r="Z95" i="37"/>
  <c r="AG95" i="37" s="1"/>
  <c r="Z96" i="37"/>
  <c r="AG96" i="37" s="1"/>
  <c r="Z97" i="37"/>
  <c r="AG97" i="37" s="1"/>
  <c r="Z98" i="37"/>
  <c r="AG98" i="37" s="1"/>
  <c r="Z99" i="37"/>
  <c r="AG99" i="37" s="1"/>
  <c r="Z100" i="37"/>
  <c r="AG100" i="37" s="1"/>
  <c r="Z101" i="37"/>
  <c r="AG101" i="37" s="1"/>
  <c r="Z102" i="37"/>
  <c r="AG102" i="37" s="1"/>
  <c r="Z103" i="37"/>
  <c r="AG103" i="37" s="1"/>
  <c r="Z104" i="37"/>
  <c r="AG104" i="37" s="1"/>
  <c r="Z105" i="37"/>
  <c r="AG105" i="37" s="1"/>
  <c r="Z106" i="37"/>
  <c r="AG106" i="37" s="1"/>
  <c r="Z107" i="37"/>
  <c r="AG107" i="37" s="1"/>
  <c r="Z108" i="37"/>
  <c r="AG108" i="37" s="1"/>
  <c r="Z109" i="37"/>
  <c r="AG109" i="37" s="1"/>
  <c r="Z110" i="37"/>
  <c r="AG110" i="37" s="1"/>
  <c r="Z111" i="37"/>
  <c r="AG111" i="37" s="1"/>
  <c r="Z112" i="37"/>
  <c r="AG112" i="37" s="1"/>
  <c r="Z113" i="37"/>
  <c r="AG113" i="37" s="1"/>
  <c r="Z114" i="37"/>
  <c r="AG114" i="37" s="1"/>
  <c r="Z115" i="37"/>
  <c r="AG115" i="37" s="1"/>
  <c r="Z116" i="37"/>
  <c r="AG116" i="37" s="1"/>
  <c r="Z117" i="37"/>
  <c r="AG117" i="37" s="1"/>
  <c r="Z118" i="37"/>
  <c r="AG118" i="37" s="1"/>
  <c r="Z119" i="37"/>
  <c r="AG119" i="37" s="1"/>
  <c r="Z120" i="37"/>
  <c r="AG120" i="37" s="1"/>
  <c r="Z121" i="37"/>
  <c r="AG121" i="37" s="1"/>
  <c r="Z122" i="37"/>
  <c r="AG122" i="37" s="1"/>
  <c r="Z123" i="37"/>
  <c r="AG123" i="37" s="1"/>
  <c r="Z124" i="37"/>
  <c r="AG124" i="37" s="1"/>
  <c r="Z125" i="37"/>
  <c r="AG125" i="37" s="1"/>
  <c r="Z126" i="37"/>
  <c r="AG126" i="37" s="1"/>
  <c r="Z127" i="37"/>
  <c r="AG127" i="37" s="1"/>
  <c r="Z128" i="37"/>
  <c r="AG128" i="37" s="1"/>
  <c r="Z129" i="37"/>
  <c r="AG129" i="37" s="1"/>
  <c r="Z130" i="37"/>
  <c r="AG130" i="37" s="1"/>
  <c r="Z131" i="37"/>
  <c r="AG131" i="37" s="1"/>
  <c r="Z132" i="37"/>
  <c r="AG132" i="37" s="1"/>
  <c r="Z133" i="37"/>
  <c r="AG133" i="37" s="1"/>
  <c r="Z134" i="37"/>
  <c r="AG134" i="37" s="1"/>
  <c r="Z135" i="37"/>
  <c r="AG135" i="37" s="1"/>
  <c r="Z136" i="37"/>
  <c r="AG136" i="37" s="1"/>
  <c r="Z137" i="37"/>
  <c r="AG137" i="37" s="1"/>
  <c r="Z138" i="37"/>
  <c r="AG138" i="37" s="1"/>
  <c r="Z139" i="37"/>
  <c r="AG139" i="37" s="1"/>
  <c r="Z140" i="37"/>
  <c r="AG140" i="37" s="1"/>
  <c r="Z141" i="37"/>
  <c r="AG141" i="37" s="1"/>
  <c r="Z142" i="37"/>
  <c r="AG142" i="37" s="1"/>
  <c r="Z143" i="37"/>
  <c r="AG143" i="37" s="1"/>
  <c r="Z144" i="37"/>
  <c r="AG144" i="37" s="1"/>
  <c r="Z145" i="37"/>
  <c r="AG145" i="37" s="1"/>
  <c r="Z146" i="37"/>
  <c r="AG146" i="37" s="1"/>
  <c r="Z147" i="37"/>
  <c r="AG147" i="37" s="1"/>
  <c r="Z148" i="37"/>
  <c r="AG148" i="37" s="1"/>
  <c r="Z149" i="37"/>
  <c r="AG149" i="37" s="1"/>
  <c r="Z150" i="37"/>
  <c r="AG150" i="37" s="1"/>
  <c r="Z151" i="37"/>
  <c r="AG151" i="37" s="1"/>
  <c r="Z152" i="37"/>
  <c r="AG152" i="37" s="1"/>
  <c r="Z153" i="37"/>
  <c r="AG153" i="37" s="1"/>
  <c r="Z154" i="37"/>
  <c r="AG154" i="37" s="1"/>
  <c r="Z155" i="37"/>
  <c r="AG155" i="37" s="1"/>
  <c r="Z156" i="37"/>
  <c r="AG156" i="37" s="1"/>
  <c r="Z157" i="37"/>
  <c r="AG157" i="37" s="1"/>
  <c r="Z158" i="37"/>
  <c r="AG158" i="37" s="1"/>
  <c r="Z159" i="37"/>
  <c r="AG159" i="37" s="1"/>
  <c r="Z160" i="37"/>
  <c r="AG160" i="37" s="1"/>
  <c r="Z161" i="37"/>
  <c r="AG161" i="37" s="1"/>
  <c r="Z162" i="37"/>
  <c r="AG162" i="37" s="1"/>
  <c r="Z163" i="37"/>
  <c r="AG163" i="37" s="1"/>
  <c r="Z164" i="37"/>
  <c r="AG164" i="37" s="1"/>
  <c r="Z165" i="37"/>
  <c r="AG165" i="37" s="1"/>
  <c r="Z166" i="37"/>
  <c r="AG166" i="37" s="1"/>
  <c r="Z167" i="37"/>
  <c r="AG167" i="37" s="1"/>
  <c r="Z168" i="37"/>
  <c r="AG168" i="37" s="1"/>
  <c r="Z169" i="37"/>
  <c r="AG169" i="37" s="1"/>
  <c r="Z170" i="37"/>
  <c r="AG170" i="37" s="1"/>
  <c r="Z171" i="37"/>
  <c r="AG171" i="37" s="1"/>
  <c r="Z172" i="37"/>
  <c r="AG172" i="37" s="1"/>
  <c r="Z173" i="37"/>
  <c r="AG173" i="37" s="1"/>
  <c r="Z174" i="37"/>
  <c r="AG174" i="37" s="1"/>
  <c r="Z175" i="37"/>
  <c r="AG175" i="37" s="1"/>
  <c r="Z176" i="37"/>
  <c r="AG176" i="37" s="1"/>
  <c r="Z177" i="37"/>
  <c r="AG177" i="37" s="1"/>
  <c r="Z178" i="37"/>
  <c r="AG178" i="37" s="1"/>
  <c r="Z179" i="37"/>
  <c r="AG179" i="37" s="1"/>
  <c r="Z180" i="37"/>
  <c r="AG180" i="37" s="1"/>
  <c r="Z181" i="37"/>
  <c r="AG181" i="37" s="1"/>
  <c r="Z182" i="37"/>
  <c r="AG182" i="37" s="1"/>
  <c r="Z183" i="37"/>
  <c r="AG183" i="37" s="1"/>
  <c r="Z184" i="37"/>
  <c r="AG184" i="37" s="1"/>
  <c r="Z185" i="37"/>
  <c r="AG185" i="37" s="1"/>
  <c r="Z186" i="37"/>
  <c r="AG186" i="37" s="1"/>
  <c r="Z187" i="37"/>
  <c r="AG187" i="37" s="1"/>
  <c r="Z188" i="37"/>
  <c r="AG188" i="37" s="1"/>
  <c r="Z189" i="37"/>
  <c r="AG189" i="37" s="1"/>
  <c r="Z190" i="37"/>
  <c r="AG190" i="37" s="1"/>
  <c r="Z191" i="37"/>
  <c r="AG191" i="37" s="1"/>
  <c r="Z192" i="37"/>
  <c r="AG192" i="37" s="1"/>
  <c r="Z193" i="37"/>
  <c r="AG193" i="37" s="1"/>
  <c r="Z194" i="37"/>
  <c r="AG194" i="37" s="1"/>
  <c r="Z195" i="37"/>
  <c r="AG195" i="37" s="1"/>
  <c r="Z196" i="37"/>
  <c r="AG196" i="37" s="1"/>
  <c r="Z197" i="37"/>
  <c r="AG197" i="37" s="1"/>
  <c r="Z198" i="37"/>
  <c r="AG198" i="37" s="1"/>
  <c r="Z199" i="37"/>
  <c r="AG199" i="37" s="1"/>
  <c r="Z200" i="37"/>
  <c r="AG200" i="37" s="1"/>
  <c r="Z201" i="37"/>
  <c r="AG201" i="37" s="1"/>
  <c r="Z202" i="37"/>
  <c r="AG202" i="37" s="1"/>
  <c r="Z203" i="37"/>
  <c r="AG203" i="37" s="1"/>
  <c r="Z204" i="37"/>
  <c r="AG204" i="37" s="1"/>
  <c r="Z205" i="37"/>
  <c r="AG205" i="37" s="1"/>
  <c r="Z206" i="37"/>
  <c r="AG206" i="37" s="1"/>
  <c r="Z207" i="37"/>
  <c r="AG207" i="37" s="1"/>
  <c r="Z208" i="37"/>
  <c r="AG208" i="37" s="1"/>
  <c r="Z209" i="37"/>
  <c r="AG209" i="37" s="1"/>
  <c r="Z210" i="37"/>
  <c r="AG210" i="37" s="1"/>
  <c r="Z211" i="37"/>
  <c r="AG211" i="37" s="1"/>
  <c r="Z212" i="37"/>
  <c r="AG212" i="37" s="1"/>
  <c r="Z213" i="37"/>
  <c r="AG213" i="37" s="1"/>
  <c r="Z214" i="37"/>
  <c r="AG214" i="37" s="1"/>
  <c r="Z215" i="37"/>
  <c r="AG215" i="37" s="1"/>
  <c r="Z216" i="37"/>
  <c r="AG216" i="37" s="1"/>
  <c r="Z217" i="37"/>
  <c r="AG217" i="37" s="1"/>
  <c r="Z218" i="37"/>
  <c r="AG218" i="37" s="1"/>
  <c r="Z219" i="37"/>
  <c r="AG219" i="37" s="1"/>
  <c r="Z220" i="37"/>
  <c r="AG220" i="37" s="1"/>
  <c r="Z221" i="37"/>
  <c r="AG221" i="37" s="1"/>
  <c r="Z222" i="37"/>
  <c r="AG222" i="37" s="1"/>
  <c r="Z223" i="37"/>
  <c r="AG223" i="37" s="1"/>
  <c r="Z224" i="37"/>
  <c r="AG224" i="37" s="1"/>
  <c r="Z225" i="37"/>
  <c r="AG225" i="37" s="1"/>
  <c r="Z226" i="37"/>
  <c r="AG226" i="37" s="1"/>
  <c r="Z227" i="37"/>
  <c r="AG227" i="37" s="1"/>
  <c r="Z228" i="37"/>
  <c r="AG228" i="37" s="1"/>
  <c r="Z229" i="37"/>
  <c r="AG229" i="37" s="1"/>
  <c r="Z230" i="37"/>
  <c r="AG230" i="37" s="1"/>
  <c r="Z231" i="37"/>
  <c r="AG231" i="37" s="1"/>
  <c r="Z232" i="37"/>
  <c r="AG232" i="37" s="1"/>
  <c r="Z233" i="37"/>
  <c r="AG233" i="37" s="1"/>
  <c r="Z234" i="37"/>
  <c r="AG234" i="37" s="1"/>
  <c r="Z235" i="37"/>
  <c r="AG235" i="37" s="1"/>
  <c r="Z236" i="37"/>
  <c r="AG236" i="37" s="1"/>
  <c r="Z237" i="37"/>
  <c r="AG237" i="37" s="1"/>
  <c r="Z238" i="37"/>
  <c r="AG238" i="37" s="1"/>
  <c r="Z239" i="37"/>
  <c r="AG239" i="37" s="1"/>
  <c r="Z240" i="37"/>
  <c r="AG240" i="37" s="1"/>
  <c r="Z241" i="37"/>
  <c r="AG241" i="37" s="1"/>
  <c r="Z242" i="37"/>
  <c r="AG242" i="37" s="1"/>
  <c r="Z243" i="37"/>
  <c r="AG243" i="37" s="1"/>
  <c r="Z244" i="37"/>
  <c r="AG244" i="37" s="1"/>
  <c r="Z245" i="37"/>
  <c r="AG245" i="37" s="1"/>
  <c r="Z246" i="37"/>
  <c r="AG246" i="37" s="1"/>
  <c r="Z247" i="37"/>
  <c r="AG247" i="37" s="1"/>
  <c r="Z248" i="37"/>
  <c r="AG248" i="37" s="1"/>
  <c r="Z249" i="37"/>
  <c r="AG249" i="37" s="1"/>
  <c r="Z250" i="37"/>
  <c r="AG250" i="37" s="1"/>
  <c r="Z251" i="37"/>
  <c r="AG251" i="37" s="1"/>
  <c r="Z252" i="37"/>
  <c r="AG252" i="37" s="1"/>
  <c r="Z253" i="37"/>
  <c r="AG253" i="37" s="1"/>
  <c r="Z254" i="37"/>
  <c r="AG254" i="37" s="1"/>
  <c r="Z255" i="37"/>
  <c r="AG255" i="37" s="1"/>
  <c r="Z256" i="37"/>
  <c r="AG256" i="37" s="1"/>
  <c r="Z257" i="37"/>
  <c r="AG257" i="37" s="1"/>
  <c r="Z258" i="37"/>
  <c r="AG258" i="37" s="1"/>
  <c r="Z259" i="37"/>
  <c r="AG259" i="37" s="1"/>
  <c r="Z260" i="37"/>
  <c r="AG260" i="37" s="1"/>
  <c r="Z261" i="37"/>
  <c r="AG261" i="37" s="1"/>
  <c r="Z262" i="37"/>
  <c r="AO262" i="37" s="1"/>
  <c r="Z263" i="37"/>
  <c r="AG263" i="37" s="1"/>
  <c r="Z264" i="37"/>
  <c r="AG264" i="37" s="1"/>
  <c r="Z265" i="37"/>
  <c r="AG265" i="37" s="1"/>
  <c r="Z266" i="37"/>
  <c r="AG266" i="37" s="1"/>
  <c r="Z267" i="37"/>
  <c r="AG267" i="37" s="1"/>
  <c r="Z268" i="37"/>
  <c r="AG268" i="37" s="1"/>
  <c r="Z269" i="37"/>
  <c r="AG269" i="37" s="1"/>
  <c r="Z270" i="37"/>
  <c r="AG270" i="37" s="1"/>
  <c r="Z271" i="37"/>
  <c r="AG271" i="37" s="1"/>
  <c r="Z272" i="37"/>
  <c r="AG272" i="37" s="1"/>
  <c r="Z273" i="37"/>
  <c r="AG273" i="37" s="1"/>
  <c r="Z274" i="37"/>
  <c r="AG274" i="37" s="1"/>
  <c r="Z275" i="37"/>
  <c r="AG275" i="37" s="1"/>
  <c r="Z276" i="37"/>
  <c r="AG276" i="37" s="1"/>
  <c r="Z277" i="37"/>
  <c r="AG277" i="37" s="1"/>
  <c r="Z278" i="37"/>
  <c r="AG278" i="37" s="1"/>
  <c r="Z279" i="37"/>
  <c r="AG279" i="37" s="1"/>
  <c r="Z280" i="37"/>
  <c r="AG280" i="37" s="1"/>
  <c r="Z281" i="37"/>
  <c r="AG281" i="37" s="1"/>
  <c r="Z282" i="37"/>
  <c r="AG282" i="37" s="1"/>
  <c r="Z283" i="37"/>
  <c r="AG283" i="37" s="1"/>
  <c r="Z284" i="37"/>
  <c r="AG284" i="37" s="1"/>
  <c r="Z285" i="37"/>
  <c r="AG285" i="37" s="1"/>
  <c r="Z286" i="37"/>
  <c r="AG286" i="37" s="1"/>
  <c r="Z287" i="37"/>
  <c r="AG287" i="37" s="1"/>
  <c r="Z288" i="37"/>
  <c r="AG288" i="37" s="1"/>
  <c r="Z289" i="37"/>
  <c r="AG289" i="37" s="1"/>
  <c r="Z290" i="37"/>
  <c r="AG290" i="37" s="1"/>
  <c r="Z291" i="37"/>
  <c r="AG291" i="37" s="1"/>
  <c r="Z292" i="37"/>
  <c r="AG292" i="37" s="1"/>
  <c r="Z293" i="37"/>
  <c r="AG293" i="37" s="1"/>
  <c r="Z294" i="37"/>
  <c r="AG294" i="37" s="1"/>
  <c r="Z295" i="37"/>
  <c r="AG295" i="37" s="1"/>
  <c r="Z296" i="37"/>
  <c r="AG296" i="37" s="1"/>
  <c r="Z297" i="37"/>
  <c r="AG297" i="37" s="1"/>
  <c r="Z298" i="37"/>
  <c r="AG298" i="37" s="1"/>
  <c r="Z299" i="37"/>
  <c r="AG299" i="37" s="1"/>
  <c r="Z300" i="37"/>
  <c r="AG300" i="37" s="1"/>
  <c r="Z301" i="37"/>
  <c r="AG301" i="37" s="1"/>
  <c r="Z302" i="37"/>
  <c r="AG302" i="37" s="1"/>
  <c r="Z303" i="37"/>
  <c r="AG303" i="37" s="1"/>
  <c r="Z304" i="37"/>
  <c r="AG304" i="37" s="1"/>
  <c r="Z305" i="37"/>
  <c r="AG305" i="37" s="1"/>
  <c r="Z38" i="37"/>
  <c r="AO38" i="37" s="1"/>
  <c r="AE306" i="37"/>
  <c r="AF262" i="37" l="1"/>
  <c r="AF307" i="37" s="1"/>
  <c r="AO260" i="37"/>
  <c r="AO252" i="37"/>
  <c r="AO244" i="37"/>
  <c r="AO236" i="37"/>
  <c r="AO228" i="37"/>
  <c r="AO220" i="37"/>
  <c r="AO212" i="37"/>
  <c r="AO204" i="37"/>
  <c r="AO196" i="37"/>
  <c r="AO188" i="37"/>
  <c r="AO180" i="37"/>
  <c r="AO172" i="37"/>
  <c r="AO164" i="37"/>
  <c r="AO156" i="37"/>
  <c r="AO148" i="37"/>
  <c r="AO140" i="37"/>
  <c r="AO132" i="37"/>
  <c r="AO124" i="37"/>
  <c r="AO116" i="37"/>
  <c r="AO108" i="37"/>
  <c r="AO100" i="37"/>
  <c r="AO92" i="37"/>
  <c r="AO84" i="37"/>
  <c r="AO76" i="37"/>
  <c r="AO68" i="37"/>
  <c r="AO60" i="37"/>
  <c r="AO52" i="37"/>
  <c r="AO44" i="37"/>
  <c r="AO259" i="37"/>
  <c r="AO251" i="37"/>
  <c r="AO243" i="37"/>
  <c r="AO235" i="37"/>
  <c r="AO227" i="37"/>
  <c r="AO219" i="37"/>
  <c r="AO211" i="37"/>
  <c r="AO203" i="37"/>
  <c r="AO195" i="37"/>
  <c r="AO187" i="37"/>
  <c r="AO179" i="37"/>
  <c r="AO171" i="37"/>
  <c r="AO163" i="37"/>
  <c r="AO155" i="37"/>
  <c r="AO147" i="37"/>
  <c r="AO139" i="37"/>
  <c r="AO131" i="37"/>
  <c r="AO123" i="37"/>
  <c r="AO115" i="37"/>
  <c r="AO107" i="37"/>
  <c r="AO99" i="37"/>
  <c r="AO91" i="37"/>
  <c r="AO83" i="37"/>
  <c r="AO75" i="37"/>
  <c r="AO67" i="37"/>
  <c r="AO59" i="37"/>
  <c r="AO51" i="37"/>
  <c r="AO43" i="37"/>
  <c r="AO258" i="37"/>
  <c r="AO250" i="37"/>
  <c r="AO242" i="37"/>
  <c r="AO234" i="37"/>
  <c r="AO226" i="37"/>
  <c r="AO218" i="37"/>
  <c r="AO210" i="37"/>
  <c r="AO202" i="37"/>
  <c r="AO194" i="37"/>
  <c r="AO186" i="37"/>
  <c r="AO178" i="37"/>
  <c r="AO170" i="37"/>
  <c r="AO162" i="37"/>
  <c r="AO154" i="37"/>
  <c r="AO146" i="37"/>
  <c r="AO138" i="37"/>
  <c r="AO130" i="37"/>
  <c r="AO122" i="37"/>
  <c r="AO114" i="37"/>
  <c r="AO106" i="37"/>
  <c r="AO98" i="37"/>
  <c r="AO90" i="37"/>
  <c r="AO82" i="37"/>
  <c r="AO74" i="37"/>
  <c r="AO66" i="37"/>
  <c r="AO58" i="37"/>
  <c r="AO50" i="37"/>
  <c r="AO42" i="37"/>
  <c r="AG38" i="37"/>
  <c r="AG262" i="37" s="1"/>
  <c r="AG307" i="37" s="1"/>
  <c r="AO257" i="37"/>
  <c r="AO249" i="37"/>
  <c r="AO241" i="37"/>
  <c r="AO233" i="37"/>
  <c r="AO225" i="37"/>
  <c r="AO217" i="37"/>
  <c r="AO209" i="37"/>
  <c r="AO201" i="37"/>
  <c r="AO193" i="37"/>
  <c r="AO185" i="37"/>
  <c r="AO177" i="37"/>
  <c r="AO169" i="37"/>
  <c r="AO161" i="37"/>
  <c r="AO153" i="37"/>
  <c r="AO145" i="37"/>
  <c r="AO137" i="37"/>
  <c r="AO129" i="37"/>
  <c r="AO121" i="37"/>
  <c r="AO113" i="37"/>
  <c r="AO105" i="37"/>
  <c r="AO97" i="37"/>
  <c r="AO89" i="37"/>
  <c r="AO81" i="37"/>
  <c r="AO73" i="37"/>
  <c r="AO65" i="37"/>
  <c r="AO57" i="37"/>
  <c r="AO49" i="37"/>
  <c r="AO41" i="37"/>
  <c r="AO256" i="37"/>
  <c r="AO248" i="37"/>
  <c r="AO240" i="37"/>
  <c r="AO232" i="37"/>
  <c r="AO224" i="37"/>
  <c r="AO216" i="37"/>
  <c r="AO208" i="37"/>
  <c r="AO200" i="37"/>
  <c r="AO192" i="37"/>
  <c r="AO184" i="37"/>
  <c r="AO176" i="37"/>
  <c r="AO168" i="37"/>
  <c r="AO160" i="37"/>
  <c r="AO152" i="37"/>
  <c r="AO144" i="37"/>
  <c r="AO136" i="37"/>
  <c r="AO128" i="37"/>
  <c r="AO120" i="37"/>
  <c r="AO112" i="37"/>
  <c r="AO104" i="37"/>
  <c r="AO96" i="37"/>
  <c r="AO88" i="37"/>
  <c r="AO80" i="37"/>
  <c r="AO72" i="37"/>
  <c r="AO64" i="37"/>
  <c r="AO56" i="37"/>
  <c r="AO48" i="37"/>
  <c r="AO40" i="37"/>
  <c r="AO255" i="37"/>
  <c r="AO247" i="37"/>
  <c r="AO239" i="37"/>
  <c r="AO231" i="37"/>
  <c r="AO223" i="37"/>
  <c r="AO215" i="37"/>
  <c r="AO207" i="37"/>
  <c r="AO199" i="37"/>
  <c r="AO191" i="37"/>
  <c r="AO183" i="37"/>
  <c r="AO175" i="37"/>
  <c r="AO167" i="37"/>
  <c r="AO159" i="37"/>
  <c r="AO151" i="37"/>
  <c r="AO143" i="37"/>
  <c r="AO135" i="37"/>
  <c r="AO127" i="37"/>
  <c r="AO119" i="37"/>
  <c r="AO111" i="37"/>
  <c r="AO103" i="37"/>
  <c r="AO95" i="37"/>
  <c r="AO87" i="37"/>
  <c r="AO79" i="37"/>
  <c r="AO71" i="37"/>
  <c r="AO63" i="37"/>
  <c r="AO55" i="37"/>
  <c r="AO47" i="37"/>
  <c r="AO39" i="37"/>
  <c r="AO254" i="37"/>
  <c r="AO246" i="37"/>
  <c r="AO238" i="37"/>
  <c r="AO230" i="37"/>
  <c r="AO222" i="37"/>
  <c r="AO214" i="37"/>
  <c r="AO206" i="37"/>
  <c r="AO198" i="37"/>
  <c r="AO190" i="37"/>
  <c r="AO182" i="37"/>
  <c r="AO174" i="37"/>
  <c r="AO166" i="37"/>
  <c r="AO158" i="37"/>
  <c r="AO150" i="37"/>
  <c r="AO142" i="37"/>
  <c r="AO134" i="37"/>
  <c r="AO126" i="37"/>
  <c r="AO118" i="37"/>
  <c r="AO110" i="37"/>
  <c r="AO102" i="37"/>
  <c r="AO94" i="37"/>
  <c r="AO86" i="37"/>
  <c r="AO78" i="37"/>
  <c r="AO70" i="37"/>
  <c r="AO62" i="37"/>
  <c r="AO54" i="37"/>
  <c r="AO46" i="37"/>
  <c r="AO261" i="37"/>
  <c r="AO253" i="37"/>
  <c r="AO245" i="37"/>
  <c r="AO237" i="37"/>
  <c r="AO229" i="37"/>
  <c r="AO221" i="37"/>
  <c r="AO213" i="37"/>
  <c r="AO205" i="37"/>
  <c r="AO197" i="37"/>
  <c r="AO189" i="37"/>
  <c r="AO181" i="37"/>
  <c r="AO173" i="37"/>
  <c r="AO165" i="37"/>
  <c r="AO157" i="37"/>
  <c r="AO149" i="37"/>
  <c r="AO141" i="37"/>
  <c r="AO133" i="37"/>
  <c r="AO125" i="37"/>
  <c r="AO117" i="37"/>
  <c r="AO109" i="37"/>
  <c r="AO101" i="37"/>
  <c r="AO93" i="37"/>
  <c r="AO85" i="37"/>
  <c r="AO77" i="37"/>
  <c r="AO69" i="37"/>
  <c r="AO61" i="37"/>
  <c r="AO53" i="37"/>
  <c r="AO45" i="37"/>
  <c r="X280" i="37" l="1"/>
  <c r="AE280" i="37" s="1"/>
  <c r="X281" i="37"/>
  <c r="AE281" i="37" s="1"/>
  <c r="X282" i="37"/>
  <c r="AE282" i="37" s="1"/>
  <c r="X283" i="37"/>
  <c r="AE283" i="37" s="1"/>
  <c r="X284" i="37"/>
  <c r="AE284" i="37" s="1"/>
  <c r="X285" i="37"/>
  <c r="AE285" i="37" s="1"/>
  <c r="X286" i="37"/>
  <c r="AE286" i="37" s="1"/>
  <c r="X287" i="37"/>
  <c r="AE287" i="37" s="1"/>
  <c r="X288" i="37"/>
  <c r="AE288" i="37" s="1"/>
  <c r="X289" i="37"/>
  <c r="AE289" i="37" s="1"/>
  <c r="X290" i="37"/>
  <c r="AE290" i="37" s="1"/>
  <c r="X291" i="37"/>
  <c r="AE291" i="37" s="1"/>
  <c r="X292" i="37"/>
  <c r="AE292" i="37" s="1"/>
  <c r="X293" i="37"/>
  <c r="AE293" i="37" s="1"/>
  <c r="X294" i="37"/>
  <c r="AE294" i="37" s="1"/>
  <c r="X295" i="37"/>
  <c r="AE295" i="37" s="1"/>
  <c r="X296" i="37"/>
  <c r="AE296" i="37" s="1"/>
  <c r="X297" i="37"/>
  <c r="AE297" i="37" s="1"/>
  <c r="X298" i="37"/>
  <c r="AE298" i="37" s="1"/>
  <c r="X299" i="37"/>
  <c r="AE299" i="37" s="1"/>
  <c r="X300" i="37"/>
  <c r="AE300" i="37" s="1"/>
  <c r="X301" i="37"/>
  <c r="AE301" i="37" s="1"/>
  <c r="X302" i="37"/>
  <c r="AE302" i="37" s="1"/>
  <c r="X303" i="37"/>
  <c r="AE303" i="37" s="1"/>
  <c r="AM237" i="37" l="1"/>
  <c r="AM238" i="37"/>
  <c r="AM262" i="37"/>
  <c r="AK39" i="37"/>
  <c r="AK40" i="37"/>
  <c r="AK41" i="37"/>
  <c r="AK42" i="37"/>
  <c r="AK43" i="37"/>
  <c r="AK44" i="37"/>
  <c r="AK45" i="37"/>
  <c r="AK46" i="37"/>
  <c r="AK47" i="37"/>
  <c r="AK48" i="37"/>
  <c r="AK49" i="37"/>
  <c r="AK50" i="37"/>
  <c r="AK51" i="37"/>
  <c r="AK52" i="37"/>
  <c r="AK53" i="37"/>
  <c r="AK54" i="37"/>
  <c r="AK55" i="37"/>
  <c r="AK56" i="37"/>
  <c r="AK57" i="37"/>
  <c r="AK58" i="37"/>
  <c r="AK59" i="37"/>
  <c r="AK60" i="37"/>
  <c r="AK61" i="37"/>
  <c r="AK62" i="37"/>
  <c r="AK63" i="37"/>
  <c r="AK64" i="37"/>
  <c r="AK65" i="37"/>
  <c r="AK66" i="37"/>
  <c r="AK67" i="37"/>
  <c r="AK68" i="37"/>
  <c r="AK69" i="37"/>
  <c r="AK70" i="37"/>
  <c r="AK71" i="37"/>
  <c r="AK72" i="37"/>
  <c r="AK73" i="37"/>
  <c r="AK74" i="37"/>
  <c r="AK75" i="37"/>
  <c r="AK76" i="37"/>
  <c r="AK77" i="37"/>
  <c r="AK78" i="37"/>
  <c r="AK79" i="37"/>
  <c r="AK80" i="37"/>
  <c r="AK81" i="37"/>
  <c r="AK82" i="37"/>
  <c r="AK83" i="37"/>
  <c r="AK84" i="37"/>
  <c r="AK85" i="37"/>
  <c r="AK86" i="37"/>
  <c r="AK87" i="37"/>
  <c r="AK88" i="37"/>
  <c r="AK89" i="37"/>
  <c r="AK90" i="37"/>
  <c r="AK91" i="37"/>
  <c r="AK92" i="37"/>
  <c r="AK93" i="37"/>
  <c r="AK94" i="37"/>
  <c r="AK95" i="37"/>
  <c r="AK96" i="37"/>
  <c r="AK97" i="37"/>
  <c r="AK98" i="37"/>
  <c r="AK99" i="37"/>
  <c r="AK100" i="37"/>
  <c r="AK101" i="37"/>
  <c r="AK102" i="37"/>
  <c r="AK103" i="37"/>
  <c r="AK104" i="37"/>
  <c r="AK105" i="37"/>
  <c r="AK106" i="37"/>
  <c r="AK107" i="37"/>
  <c r="AK108" i="37"/>
  <c r="AK109" i="37"/>
  <c r="AK110" i="37"/>
  <c r="AK111" i="37"/>
  <c r="AK112" i="37"/>
  <c r="AK113" i="37"/>
  <c r="AK114" i="37"/>
  <c r="AK115" i="37"/>
  <c r="AK116" i="37"/>
  <c r="AK117" i="37"/>
  <c r="AK118" i="37"/>
  <c r="AK119" i="37"/>
  <c r="AK120" i="37"/>
  <c r="AK121" i="37"/>
  <c r="AK122" i="37"/>
  <c r="AK123" i="37"/>
  <c r="AK124" i="37"/>
  <c r="AK125" i="37"/>
  <c r="AK126" i="37"/>
  <c r="AK127" i="37"/>
  <c r="AK128" i="37"/>
  <c r="AK129" i="37"/>
  <c r="AK130" i="37"/>
  <c r="AK131" i="37"/>
  <c r="AK132" i="37"/>
  <c r="AK133" i="37"/>
  <c r="AK134" i="37"/>
  <c r="AK135" i="37"/>
  <c r="AK136" i="37"/>
  <c r="AK137" i="37"/>
  <c r="AK138" i="37"/>
  <c r="AK139" i="37"/>
  <c r="AK140" i="37"/>
  <c r="AK141" i="37"/>
  <c r="AK142" i="37"/>
  <c r="AK143" i="37"/>
  <c r="AK144" i="37"/>
  <c r="AK145" i="37"/>
  <c r="AK146" i="37"/>
  <c r="AK147" i="37"/>
  <c r="AK148" i="37"/>
  <c r="AK149" i="37"/>
  <c r="AK150" i="37"/>
  <c r="AK151" i="37"/>
  <c r="AK152" i="37"/>
  <c r="AK153" i="37"/>
  <c r="AK154" i="37"/>
  <c r="AK155" i="37"/>
  <c r="AK156" i="37"/>
  <c r="AK157" i="37"/>
  <c r="AK158" i="37"/>
  <c r="AK159" i="37"/>
  <c r="AK160" i="37"/>
  <c r="AK161" i="37"/>
  <c r="AK162" i="37"/>
  <c r="AK163" i="37"/>
  <c r="AK164" i="37"/>
  <c r="AK165" i="37"/>
  <c r="AK166" i="37"/>
  <c r="AK167" i="37"/>
  <c r="AK168" i="37"/>
  <c r="AK169" i="37"/>
  <c r="AK170" i="37"/>
  <c r="AK171" i="37"/>
  <c r="AK172" i="37"/>
  <c r="AK173" i="37"/>
  <c r="AK174" i="37"/>
  <c r="AK175" i="37"/>
  <c r="AK176" i="37"/>
  <c r="AK177" i="37"/>
  <c r="AK178" i="37"/>
  <c r="AK179" i="37"/>
  <c r="AK180" i="37"/>
  <c r="AK181" i="37"/>
  <c r="AK182" i="37"/>
  <c r="AK183" i="37"/>
  <c r="AK184" i="37"/>
  <c r="AK185" i="37"/>
  <c r="AK186" i="37"/>
  <c r="AK187" i="37"/>
  <c r="AK188" i="37"/>
  <c r="AK189" i="37"/>
  <c r="AK190" i="37"/>
  <c r="AK191" i="37"/>
  <c r="AK192" i="37"/>
  <c r="AK193" i="37"/>
  <c r="AK194" i="37"/>
  <c r="AK195" i="37"/>
  <c r="AK196" i="37"/>
  <c r="AK197" i="37"/>
  <c r="AK198" i="37"/>
  <c r="AK199" i="37"/>
  <c r="AK200" i="37"/>
  <c r="AK201" i="37"/>
  <c r="AK202" i="37"/>
  <c r="AK203" i="37"/>
  <c r="AK204" i="37"/>
  <c r="AK205" i="37"/>
  <c r="AK206" i="37"/>
  <c r="AK207" i="37"/>
  <c r="AK208" i="37"/>
  <c r="AK209" i="37"/>
  <c r="AK210" i="37"/>
  <c r="AK211" i="37"/>
  <c r="AK212" i="37"/>
  <c r="AK213" i="37"/>
  <c r="AK214" i="37"/>
  <c r="AK215" i="37"/>
  <c r="AK216" i="37"/>
  <c r="AK217" i="37"/>
  <c r="AK218" i="37"/>
  <c r="AK219" i="37"/>
  <c r="AK220" i="37"/>
  <c r="AK221" i="37"/>
  <c r="AK222" i="37"/>
  <c r="AK223" i="37"/>
  <c r="AK224" i="37"/>
  <c r="AK225" i="37"/>
  <c r="AK226" i="37"/>
  <c r="AK227" i="37"/>
  <c r="AK228" i="37"/>
  <c r="AK229" i="37"/>
  <c r="AK230" i="37"/>
  <c r="AK231" i="37"/>
  <c r="AK232" i="37"/>
  <c r="AK233" i="37"/>
  <c r="AK234" i="37"/>
  <c r="AK235" i="37"/>
  <c r="AK236" i="37"/>
  <c r="AK237" i="37"/>
  <c r="AK238" i="37"/>
  <c r="AK239" i="37"/>
  <c r="AK240" i="37"/>
  <c r="AK241" i="37"/>
  <c r="AK242" i="37"/>
  <c r="AK243" i="37"/>
  <c r="AK244" i="37"/>
  <c r="AK245" i="37"/>
  <c r="AK246" i="37"/>
  <c r="AK247" i="37"/>
  <c r="AK248" i="37"/>
  <c r="AK249" i="37"/>
  <c r="AK250" i="37"/>
  <c r="AK251" i="37"/>
  <c r="AK252" i="37"/>
  <c r="AK253" i="37"/>
  <c r="AK254" i="37"/>
  <c r="AK255" i="37"/>
  <c r="AK256" i="37"/>
  <c r="AK257" i="37"/>
  <c r="AK258" i="37"/>
  <c r="AK259" i="37"/>
  <c r="AK260" i="37"/>
  <c r="AK261" i="37"/>
  <c r="AK262" i="37"/>
  <c r="AK263" i="37"/>
  <c r="AK264" i="37"/>
  <c r="AK38" i="37"/>
  <c r="F303" i="37" l="1"/>
  <c r="G303" i="37" s="1"/>
  <c r="F302" i="37"/>
  <c r="G302" i="37" s="1"/>
  <c r="AE237" i="37" l="1"/>
  <c r="AE238" i="37"/>
  <c r="X239" i="37" l="1"/>
  <c r="X240" i="37"/>
  <c r="X241" i="37"/>
  <c r="X242" i="37"/>
  <c r="X243" i="37"/>
  <c r="X244" i="37"/>
  <c r="X245" i="37"/>
  <c r="F128" i="37"/>
  <c r="F129" i="37"/>
  <c r="F136" i="37"/>
  <c r="F137" i="37"/>
  <c r="F138" i="37"/>
  <c r="AE245" i="37" l="1"/>
  <c r="AM245" i="37"/>
  <c r="AE244" i="37"/>
  <c r="AM244" i="37"/>
  <c r="AE243" i="37"/>
  <c r="AM243" i="37"/>
  <c r="AE242" i="37"/>
  <c r="AM242" i="37"/>
  <c r="AE241" i="37"/>
  <c r="AM241" i="37"/>
  <c r="AE240" i="37"/>
  <c r="AM240" i="37"/>
  <c r="AE239" i="37"/>
  <c r="AM239" i="37"/>
  <c r="X41" i="37"/>
  <c r="X42" i="37"/>
  <c r="X43" i="37"/>
  <c r="X44" i="37"/>
  <c r="X45" i="37"/>
  <c r="X46" i="37"/>
  <c r="X47" i="37"/>
  <c r="X48" i="37"/>
  <c r="X49" i="37"/>
  <c r="X50" i="37"/>
  <c r="X51" i="37"/>
  <c r="X52" i="37"/>
  <c r="X53" i="37"/>
  <c r="X54" i="37"/>
  <c r="X55" i="37"/>
  <c r="X56" i="37"/>
  <c r="X57" i="37"/>
  <c r="X58" i="37"/>
  <c r="X59" i="37"/>
  <c r="X60" i="37"/>
  <c r="X61" i="37"/>
  <c r="X62" i="37"/>
  <c r="X63" i="37"/>
  <c r="X64" i="37"/>
  <c r="X65" i="37"/>
  <c r="X66" i="37"/>
  <c r="X67" i="37"/>
  <c r="X68" i="37"/>
  <c r="X69" i="37"/>
  <c r="X70" i="37"/>
  <c r="X71" i="37"/>
  <c r="X72" i="37"/>
  <c r="X73" i="37"/>
  <c r="X74" i="37"/>
  <c r="X75" i="37"/>
  <c r="X76" i="37"/>
  <c r="X77" i="37"/>
  <c r="X78" i="37"/>
  <c r="X79" i="37"/>
  <c r="X80" i="37"/>
  <c r="X81" i="37"/>
  <c r="X82" i="37"/>
  <c r="X83" i="37"/>
  <c r="X84" i="37"/>
  <c r="X85" i="37"/>
  <c r="X86" i="37"/>
  <c r="X87" i="37"/>
  <c r="X88" i="37"/>
  <c r="X89" i="37"/>
  <c r="X90" i="37"/>
  <c r="X91" i="37"/>
  <c r="X92" i="37"/>
  <c r="X93" i="37"/>
  <c r="X94" i="37"/>
  <c r="X95" i="37"/>
  <c r="X96" i="37"/>
  <c r="X97" i="37"/>
  <c r="X98" i="37"/>
  <c r="X99" i="37"/>
  <c r="X100" i="37"/>
  <c r="X101" i="37"/>
  <c r="X102" i="37"/>
  <c r="X103" i="37"/>
  <c r="X104" i="37"/>
  <c r="X105" i="37"/>
  <c r="X106" i="37"/>
  <c r="X107" i="37"/>
  <c r="X108" i="37"/>
  <c r="X109" i="37"/>
  <c r="X110" i="37"/>
  <c r="X111" i="37"/>
  <c r="X112" i="37"/>
  <c r="X113" i="37"/>
  <c r="X114" i="37"/>
  <c r="X115" i="37"/>
  <c r="X116" i="37"/>
  <c r="X117" i="37"/>
  <c r="X118" i="37"/>
  <c r="X119" i="37"/>
  <c r="X120" i="37"/>
  <c r="X121" i="37"/>
  <c r="X122" i="37"/>
  <c r="X123" i="37"/>
  <c r="X124" i="37"/>
  <c r="X125" i="37"/>
  <c r="X126" i="37"/>
  <c r="X127" i="37"/>
  <c r="X128" i="37"/>
  <c r="X129" i="37"/>
  <c r="X130" i="37"/>
  <c r="X131" i="37"/>
  <c r="X132" i="37"/>
  <c r="X133" i="37"/>
  <c r="X134" i="37"/>
  <c r="X135" i="37"/>
  <c r="X136" i="37"/>
  <c r="X137" i="37"/>
  <c r="X138" i="37"/>
  <c r="X139" i="37"/>
  <c r="X140" i="37"/>
  <c r="X141" i="37"/>
  <c r="X142" i="37"/>
  <c r="X143" i="37"/>
  <c r="X144" i="37"/>
  <c r="X145" i="37"/>
  <c r="X146" i="37"/>
  <c r="X147" i="37"/>
  <c r="X148" i="37"/>
  <c r="X149" i="37"/>
  <c r="X150" i="37"/>
  <c r="X151" i="37"/>
  <c r="X152" i="37"/>
  <c r="X153" i="37"/>
  <c r="X154" i="37"/>
  <c r="X155" i="37"/>
  <c r="X156" i="37"/>
  <c r="X157" i="37"/>
  <c r="X158" i="37"/>
  <c r="X159" i="37"/>
  <c r="X160" i="37"/>
  <c r="X161" i="37"/>
  <c r="X162" i="37"/>
  <c r="X163" i="37"/>
  <c r="X164" i="37"/>
  <c r="X165" i="37"/>
  <c r="X166" i="37"/>
  <c r="X167" i="37"/>
  <c r="X168" i="37"/>
  <c r="X169" i="37"/>
  <c r="X170" i="37"/>
  <c r="X171" i="37"/>
  <c r="X172" i="37"/>
  <c r="X173" i="37"/>
  <c r="X174" i="37"/>
  <c r="X175" i="37"/>
  <c r="X176" i="37"/>
  <c r="X177" i="37"/>
  <c r="X178" i="37"/>
  <c r="X179" i="37"/>
  <c r="X180" i="37"/>
  <c r="X181" i="37"/>
  <c r="X182" i="37"/>
  <c r="X183" i="37"/>
  <c r="X184" i="37"/>
  <c r="X185" i="37"/>
  <c r="X186" i="37"/>
  <c r="X187" i="37"/>
  <c r="X188" i="37"/>
  <c r="X189" i="37"/>
  <c r="X190" i="37"/>
  <c r="X191" i="37"/>
  <c r="X192" i="37"/>
  <c r="X193" i="37"/>
  <c r="X194" i="37"/>
  <c r="X195" i="37"/>
  <c r="X196" i="37"/>
  <c r="X197" i="37"/>
  <c r="X198" i="37"/>
  <c r="X199" i="37"/>
  <c r="X200" i="37"/>
  <c r="X201" i="37"/>
  <c r="X202" i="37"/>
  <c r="X203" i="37"/>
  <c r="X204" i="37"/>
  <c r="X205" i="37"/>
  <c r="X206" i="37"/>
  <c r="X207" i="37"/>
  <c r="X208" i="37"/>
  <c r="X209" i="37"/>
  <c r="X210" i="37"/>
  <c r="X211" i="37"/>
  <c r="X212" i="37"/>
  <c r="X213" i="37"/>
  <c r="X214" i="37"/>
  <c r="X215" i="37"/>
  <c r="X216" i="37"/>
  <c r="X217" i="37"/>
  <c r="X218" i="37"/>
  <c r="X219" i="37"/>
  <c r="X220" i="37"/>
  <c r="X221" i="37"/>
  <c r="X222" i="37"/>
  <c r="X223" i="37"/>
  <c r="X224" i="37"/>
  <c r="X225" i="37"/>
  <c r="X226" i="37"/>
  <c r="X227" i="37"/>
  <c r="X228" i="37"/>
  <c r="X229" i="37"/>
  <c r="X230" i="37"/>
  <c r="X231" i="37"/>
  <c r="X232" i="37"/>
  <c r="X233" i="37"/>
  <c r="X234" i="37"/>
  <c r="X235" i="37"/>
  <c r="X236" i="37"/>
  <c r="X246" i="37"/>
  <c r="X247" i="37"/>
  <c r="X248" i="37"/>
  <c r="X249" i="37"/>
  <c r="X250" i="37"/>
  <c r="X251" i="37"/>
  <c r="X252" i="37"/>
  <c r="X253" i="37"/>
  <c r="X254" i="37"/>
  <c r="X255" i="37"/>
  <c r="X256" i="37"/>
  <c r="X257" i="37"/>
  <c r="X258" i="37"/>
  <c r="X259" i="37"/>
  <c r="X260" i="37"/>
  <c r="X261" i="37"/>
  <c r="F132" i="37"/>
  <c r="F152" i="37"/>
  <c r="F178" i="37"/>
  <c r="F229" i="37"/>
  <c r="F45" i="37"/>
  <c r="F46" i="37"/>
  <c r="F47" i="37"/>
  <c r="F48" i="37"/>
  <c r="F49" i="37"/>
  <c r="F50" i="37"/>
  <c r="F51" i="37"/>
  <c r="F52" i="37"/>
  <c r="F53" i="37"/>
  <c r="F54" i="37"/>
  <c r="F55" i="37"/>
  <c r="F56" i="37"/>
  <c r="F57" i="37"/>
  <c r="F58" i="37"/>
  <c r="F59" i="37"/>
  <c r="F60" i="37"/>
  <c r="F61" i="37"/>
  <c r="F62" i="37"/>
  <c r="F63" i="37"/>
  <c r="F64" i="37"/>
  <c r="F65" i="37"/>
  <c r="F66" i="37"/>
  <c r="F67" i="37"/>
  <c r="F68" i="37"/>
  <c r="F69" i="37"/>
  <c r="F70" i="37"/>
  <c r="F71" i="37"/>
  <c r="F72" i="37"/>
  <c r="F73" i="37"/>
  <c r="F74" i="37"/>
  <c r="F75" i="37"/>
  <c r="F76" i="37"/>
  <c r="F77" i="37"/>
  <c r="F78" i="37"/>
  <c r="F79" i="37"/>
  <c r="F80" i="37"/>
  <c r="F81" i="37"/>
  <c r="F82" i="37"/>
  <c r="F83" i="37"/>
  <c r="F84" i="37"/>
  <c r="F85" i="37"/>
  <c r="F86" i="37"/>
  <c r="F87" i="37"/>
  <c r="F88" i="37"/>
  <c r="F89" i="37"/>
  <c r="F90" i="37"/>
  <c r="F91" i="37"/>
  <c r="F92" i="37"/>
  <c r="F93" i="37"/>
  <c r="F94" i="37"/>
  <c r="F95" i="37"/>
  <c r="F96" i="37"/>
  <c r="F97" i="37"/>
  <c r="F98" i="37"/>
  <c r="F99" i="37"/>
  <c r="F100" i="37"/>
  <c r="F101" i="37"/>
  <c r="F102" i="37"/>
  <c r="F103" i="37"/>
  <c r="F104" i="37"/>
  <c r="F105" i="37"/>
  <c r="F106" i="37"/>
  <c r="F107" i="37"/>
  <c r="F108" i="37"/>
  <c r="F109" i="37"/>
  <c r="F110" i="37"/>
  <c r="F111" i="37"/>
  <c r="F112" i="37"/>
  <c r="F113" i="37"/>
  <c r="F114" i="37"/>
  <c r="F115" i="37"/>
  <c r="F116" i="37"/>
  <c r="F117" i="37"/>
  <c r="F118" i="37"/>
  <c r="F119" i="37"/>
  <c r="F120" i="37"/>
  <c r="F121" i="37"/>
  <c r="F122" i="37"/>
  <c r="F123" i="37"/>
  <c r="F124" i="37"/>
  <c r="F125" i="37"/>
  <c r="F126" i="37"/>
  <c r="F127" i="37"/>
  <c r="F130" i="37"/>
  <c r="F131" i="37"/>
  <c r="F133" i="37"/>
  <c r="F134" i="37"/>
  <c r="F135" i="37"/>
  <c r="F139" i="37"/>
  <c r="F140" i="37"/>
  <c r="F141" i="37"/>
  <c r="F142" i="37"/>
  <c r="F143" i="37"/>
  <c r="F144" i="37"/>
  <c r="F145" i="37"/>
  <c r="F146" i="37"/>
  <c r="F147" i="37"/>
  <c r="F148" i="37"/>
  <c r="F149" i="37"/>
  <c r="F150" i="37"/>
  <c r="F151" i="37"/>
  <c r="F153" i="37"/>
  <c r="F154" i="37"/>
  <c r="F155" i="37"/>
  <c r="F156" i="37"/>
  <c r="F157" i="37"/>
  <c r="F158" i="37"/>
  <c r="F159" i="37"/>
  <c r="F160" i="37"/>
  <c r="F161" i="37"/>
  <c r="F162" i="37"/>
  <c r="F163" i="37"/>
  <c r="F164" i="37"/>
  <c r="F165" i="37"/>
  <c r="F166" i="37"/>
  <c r="F167" i="37"/>
  <c r="F168" i="37"/>
  <c r="F169" i="37"/>
  <c r="F170" i="37"/>
  <c r="F171" i="37"/>
  <c r="F172" i="37"/>
  <c r="F173" i="37"/>
  <c r="F174" i="37"/>
  <c r="F175" i="37"/>
  <c r="F176" i="37"/>
  <c r="F177" i="37"/>
  <c r="F179" i="37"/>
  <c r="F180" i="37"/>
  <c r="F181" i="37"/>
  <c r="F182" i="37"/>
  <c r="F183" i="37"/>
  <c r="F184" i="37"/>
  <c r="F185" i="37"/>
  <c r="F186" i="37"/>
  <c r="F187" i="37"/>
  <c r="F188" i="37"/>
  <c r="F189" i="37"/>
  <c r="F190" i="37"/>
  <c r="F191" i="37"/>
  <c r="F192" i="37"/>
  <c r="F193" i="37"/>
  <c r="F194" i="37"/>
  <c r="F195" i="37"/>
  <c r="F196" i="37"/>
  <c r="F197" i="37"/>
  <c r="F198" i="37"/>
  <c r="F199" i="37"/>
  <c r="F200" i="37"/>
  <c r="F201" i="37"/>
  <c r="F204" i="37"/>
  <c r="F205" i="37"/>
  <c r="F206" i="37"/>
  <c r="F207" i="37"/>
  <c r="F208" i="37"/>
  <c r="F209" i="37"/>
  <c r="F210" i="37"/>
  <c r="F211" i="37"/>
  <c r="F212" i="37"/>
  <c r="F213" i="37"/>
  <c r="F214" i="37"/>
  <c r="F215" i="37"/>
  <c r="F216" i="37"/>
  <c r="F217" i="37"/>
  <c r="F218" i="37"/>
  <c r="F219" i="37"/>
  <c r="F220" i="37"/>
  <c r="F221" i="37"/>
  <c r="F222" i="37"/>
  <c r="F223" i="37"/>
  <c r="F224" i="37"/>
  <c r="F225" i="37"/>
  <c r="F226" i="37"/>
  <c r="F227" i="37"/>
  <c r="F228" i="37"/>
  <c r="F230" i="37"/>
  <c r="F231" i="37"/>
  <c r="F232" i="37"/>
  <c r="F233" i="37"/>
  <c r="F234" i="37"/>
  <c r="F235" i="37"/>
  <c r="F236" i="37"/>
  <c r="F238" i="37"/>
  <c r="F239" i="37"/>
  <c r="F240" i="37"/>
  <c r="F241" i="37"/>
  <c r="F242" i="37"/>
  <c r="F244" i="37"/>
  <c r="F245" i="37"/>
  <c r="F246" i="37"/>
  <c r="F247" i="37"/>
  <c r="F248" i="37"/>
  <c r="F249" i="37"/>
  <c r="F250" i="37"/>
  <c r="F251" i="37"/>
  <c r="F252" i="37"/>
  <c r="F253" i="37"/>
  <c r="F254" i="37"/>
  <c r="F255" i="37"/>
  <c r="F256" i="37"/>
  <c r="F257" i="37"/>
  <c r="F258" i="37"/>
  <c r="F259" i="37"/>
  <c r="F260" i="37"/>
  <c r="F261" i="37"/>
  <c r="F39" i="37"/>
  <c r="F40" i="37"/>
  <c r="F41" i="37"/>
  <c r="F42" i="37"/>
  <c r="F43" i="37"/>
  <c r="F44" i="37"/>
  <c r="F38" i="37"/>
  <c r="AE261" i="37" l="1"/>
  <c r="AM261" i="37"/>
  <c r="AE228" i="37"/>
  <c r="AM228" i="37"/>
  <c r="AE204" i="37"/>
  <c r="AM204" i="37"/>
  <c r="AE172" i="37"/>
  <c r="AM172" i="37"/>
  <c r="AE148" i="37"/>
  <c r="AM148" i="37"/>
  <c r="AE108" i="37"/>
  <c r="AM108" i="37"/>
  <c r="AE84" i="37"/>
  <c r="AM84" i="37"/>
  <c r="AE60" i="37"/>
  <c r="AM60" i="37"/>
  <c r="AE259" i="37"/>
  <c r="AM259" i="37"/>
  <c r="AE251" i="37"/>
  <c r="AM251" i="37"/>
  <c r="AE234" i="37"/>
  <c r="AM234" i="37"/>
  <c r="AE226" i="37"/>
  <c r="AM226" i="37"/>
  <c r="AE218" i="37"/>
  <c r="AM218" i="37"/>
  <c r="AE210" i="37"/>
  <c r="AM210" i="37"/>
  <c r="AE202" i="37"/>
  <c r="AM202" i="37"/>
  <c r="AE194" i="37"/>
  <c r="AM194" i="37"/>
  <c r="AE186" i="37"/>
  <c r="AM186" i="37"/>
  <c r="AE178" i="37"/>
  <c r="AM178" i="37"/>
  <c r="AE170" i="37"/>
  <c r="AM170" i="37"/>
  <c r="AE162" i="37"/>
  <c r="AM162" i="37"/>
  <c r="AE154" i="37"/>
  <c r="AM154" i="37"/>
  <c r="AE146" i="37"/>
  <c r="AM146" i="37"/>
  <c r="AE138" i="37"/>
  <c r="AM138" i="37"/>
  <c r="AE130" i="37"/>
  <c r="AM130" i="37"/>
  <c r="AE122" i="37"/>
  <c r="AM122" i="37"/>
  <c r="AE114" i="37"/>
  <c r="AM114" i="37"/>
  <c r="AE106" i="37"/>
  <c r="AM106" i="37"/>
  <c r="AE98" i="37"/>
  <c r="AM98" i="37"/>
  <c r="AE90" i="37"/>
  <c r="AM90" i="37"/>
  <c r="AE82" i="37"/>
  <c r="AM82" i="37"/>
  <c r="AE74" i="37"/>
  <c r="AM74" i="37"/>
  <c r="AE66" i="37"/>
  <c r="AM66" i="37"/>
  <c r="AE58" i="37"/>
  <c r="AM58" i="37"/>
  <c r="AE50" i="37"/>
  <c r="AM50" i="37"/>
  <c r="AE42" i="37"/>
  <c r="AM42" i="37"/>
  <c r="AE257" i="37"/>
  <c r="AM257" i="37"/>
  <c r="AE253" i="37"/>
  <c r="AM253" i="37"/>
  <c r="AE220" i="37"/>
  <c r="AM220" i="37"/>
  <c r="AE196" i="37"/>
  <c r="AM196" i="37"/>
  <c r="AE180" i="37"/>
  <c r="AM180" i="37"/>
  <c r="AE156" i="37"/>
  <c r="AM156" i="37"/>
  <c r="AE116" i="37"/>
  <c r="AM116" i="37"/>
  <c r="AE92" i="37"/>
  <c r="AM92" i="37"/>
  <c r="AE68" i="37"/>
  <c r="AM68" i="37"/>
  <c r="AE44" i="37"/>
  <c r="AM44" i="37"/>
  <c r="AE258" i="37"/>
  <c r="AM258" i="37"/>
  <c r="AE250" i="37"/>
  <c r="AM250" i="37"/>
  <c r="AE233" i="37"/>
  <c r="AM233" i="37"/>
  <c r="AE225" i="37"/>
  <c r="AM225" i="37"/>
  <c r="AE217" i="37"/>
  <c r="AM217" i="37"/>
  <c r="AE209" i="37"/>
  <c r="AM209" i="37"/>
  <c r="AE201" i="37"/>
  <c r="AM201" i="37"/>
  <c r="AE193" i="37"/>
  <c r="AM193" i="37"/>
  <c r="AE185" i="37"/>
  <c r="AM185" i="37"/>
  <c r="AE177" i="37"/>
  <c r="AM177" i="37"/>
  <c r="AE169" i="37"/>
  <c r="AM169" i="37"/>
  <c r="AE161" i="37"/>
  <c r="AM161" i="37"/>
  <c r="AE153" i="37"/>
  <c r="AM153" i="37"/>
  <c r="AE145" i="37"/>
  <c r="AM145" i="37"/>
  <c r="AE137" i="37"/>
  <c r="AM137" i="37"/>
  <c r="AE129" i="37"/>
  <c r="AM129" i="37"/>
  <c r="AE121" i="37"/>
  <c r="AM121" i="37"/>
  <c r="AE113" i="37"/>
  <c r="AM113" i="37"/>
  <c r="AE105" i="37"/>
  <c r="AM105" i="37"/>
  <c r="AE97" i="37"/>
  <c r="AM97" i="37"/>
  <c r="AE89" i="37"/>
  <c r="AM89" i="37"/>
  <c r="AE81" i="37"/>
  <c r="AM81" i="37"/>
  <c r="AE73" i="37"/>
  <c r="AM73" i="37"/>
  <c r="AE65" i="37"/>
  <c r="AM65" i="37"/>
  <c r="AE57" i="37"/>
  <c r="AM57" i="37"/>
  <c r="AE49" i="37"/>
  <c r="AM49" i="37"/>
  <c r="AE41" i="37"/>
  <c r="AM41" i="37"/>
  <c r="AE232" i="37"/>
  <c r="AM232" i="37"/>
  <c r="AE184" i="37"/>
  <c r="AM184" i="37"/>
  <c r="AE168" i="37"/>
  <c r="AM168" i="37"/>
  <c r="AE144" i="37"/>
  <c r="AM144" i="37"/>
  <c r="AE120" i="37"/>
  <c r="AM120" i="37"/>
  <c r="AE48" i="37"/>
  <c r="AM48" i="37"/>
  <c r="AE256" i="37"/>
  <c r="AM256" i="37"/>
  <c r="AE248" i="37"/>
  <c r="AM248" i="37"/>
  <c r="AE231" i="37"/>
  <c r="AM231" i="37"/>
  <c r="AE223" i="37"/>
  <c r="AM223" i="37"/>
  <c r="AE215" i="37"/>
  <c r="AM215" i="37"/>
  <c r="AE207" i="37"/>
  <c r="AM207" i="37"/>
  <c r="AE199" i="37"/>
  <c r="AM199" i="37"/>
  <c r="AE191" i="37"/>
  <c r="AM191" i="37"/>
  <c r="AE183" i="37"/>
  <c r="AM183" i="37"/>
  <c r="AE175" i="37"/>
  <c r="AM175" i="37"/>
  <c r="AE167" i="37"/>
  <c r="AM167" i="37"/>
  <c r="AE159" i="37"/>
  <c r="AM159" i="37"/>
  <c r="AE151" i="37"/>
  <c r="AM151" i="37"/>
  <c r="AE143" i="37"/>
  <c r="AM143" i="37"/>
  <c r="AE135" i="37"/>
  <c r="AM135" i="37"/>
  <c r="AE127" i="37"/>
  <c r="AM127" i="37"/>
  <c r="AE119" i="37"/>
  <c r="AM119" i="37"/>
  <c r="AE111" i="37"/>
  <c r="AM111" i="37"/>
  <c r="AE103" i="37"/>
  <c r="AM103" i="37"/>
  <c r="AE95" i="37"/>
  <c r="AM95" i="37"/>
  <c r="AE87" i="37"/>
  <c r="AM87" i="37"/>
  <c r="AE79" i="37"/>
  <c r="AM79" i="37"/>
  <c r="AE71" i="37"/>
  <c r="AM71" i="37"/>
  <c r="AE63" i="37"/>
  <c r="AM63" i="37"/>
  <c r="AE55" i="37"/>
  <c r="AM55" i="37"/>
  <c r="AE47" i="37"/>
  <c r="AM47" i="37"/>
  <c r="AE249" i="37"/>
  <c r="AM249" i="37"/>
  <c r="AE208" i="37"/>
  <c r="AM208" i="37"/>
  <c r="AE88" i="37"/>
  <c r="AM88" i="37"/>
  <c r="AE72" i="37"/>
  <c r="AM72" i="37"/>
  <c r="AE56" i="37"/>
  <c r="AM56" i="37"/>
  <c r="AE255" i="37"/>
  <c r="AM255" i="37"/>
  <c r="AE247" i="37"/>
  <c r="AM247" i="37"/>
  <c r="AE230" i="37"/>
  <c r="AM230" i="37"/>
  <c r="AE222" i="37"/>
  <c r="AM222" i="37"/>
  <c r="AE214" i="37"/>
  <c r="AM214" i="37"/>
  <c r="AE206" i="37"/>
  <c r="AM206" i="37"/>
  <c r="AE198" i="37"/>
  <c r="AM198" i="37"/>
  <c r="AE190" i="37"/>
  <c r="AM190" i="37"/>
  <c r="AE182" i="37"/>
  <c r="AM182" i="37"/>
  <c r="AE174" i="37"/>
  <c r="AM174" i="37"/>
  <c r="AE166" i="37"/>
  <c r="AM166" i="37"/>
  <c r="AE158" i="37"/>
  <c r="AM158" i="37"/>
  <c r="AE150" i="37"/>
  <c r="AM150" i="37"/>
  <c r="AE142" i="37"/>
  <c r="AM142" i="37"/>
  <c r="AE134" i="37"/>
  <c r="AM134" i="37"/>
  <c r="AE126" i="37"/>
  <c r="AM126" i="37"/>
  <c r="AE118" i="37"/>
  <c r="AM118" i="37"/>
  <c r="AE110" i="37"/>
  <c r="AM110" i="37"/>
  <c r="AE102" i="37"/>
  <c r="AM102" i="37"/>
  <c r="AE94" i="37"/>
  <c r="AM94" i="37"/>
  <c r="AE86" i="37"/>
  <c r="AM86" i="37"/>
  <c r="AE78" i="37"/>
  <c r="AM78" i="37"/>
  <c r="AE70" i="37"/>
  <c r="AM70" i="37"/>
  <c r="AE62" i="37"/>
  <c r="AM62" i="37"/>
  <c r="AE54" i="37"/>
  <c r="AM54" i="37"/>
  <c r="AE46" i="37"/>
  <c r="AM46" i="37"/>
  <c r="AE224" i="37"/>
  <c r="AM224" i="37"/>
  <c r="AE216" i="37"/>
  <c r="AM216" i="37"/>
  <c r="AE200" i="37"/>
  <c r="AM200" i="37"/>
  <c r="AE192" i="37"/>
  <c r="AM192" i="37"/>
  <c r="AE176" i="37"/>
  <c r="AM176" i="37"/>
  <c r="AE160" i="37"/>
  <c r="AM160" i="37"/>
  <c r="AE152" i="37"/>
  <c r="AM152" i="37"/>
  <c r="AE136" i="37"/>
  <c r="AM136" i="37"/>
  <c r="AE128" i="37"/>
  <c r="AM128" i="37"/>
  <c r="AE112" i="37"/>
  <c r="AM112" i="37"/>
  <c r="AE104" i="37"/>
  <c r="AM104" i="37"/>
  <c r="AE96" i="37"/>
  <c r="AM96" i="37"/>
  <c r="AE80" i="37"/>
  <c r="AM80" i="37"/>
  <c r="AE64" i="37"/>
  <c r="AM64" i="37"/>
  <c r="AE254" i="37"/>
  <c r="AM254" i="37"/>
  <c r="AE246" i="37"/>
  <c r="AM246" i="37"/>
  <c r="AE229" i="37"/>
  <c r="AM229" i="37"/>
  <c r="AE221" i="37"/>
  <c r="AM221" i="37"/>
  <c r="AE213" i="37"/>
  <c r="AM213" i="37"/>
  <c r="AE205" i="37"/>
  <c r="AM205" i="37"/>
  <c r="AE197" i="37"/>
  <c r="AM197" i="37"/>
  <c r="AE189" i="37"/>
  <c r="AM189" i="37"/>
  <c r="AE181" i="37"/>
  <c r="AM181" i="37"/>
  <c r="AE173" i="37"/>
  <c r="AM173" i="37"/>
  <c r="AE165" i="37"/>
  <c r="AM165" i="37"/>
  <c r="AE157" i="37"/>
  <c r="AM157" i="37"/>
  <c r="AE149" i="37"/>
  <c r="AM149" i="37"/>
  <c r="AE141" i="37"/>
  <c r="AM141" i="37"/>
  <c r="AE133" i="37"/>
  <c r="AM133" i="37"/>
  <c r="AE125" i="37"/>
  <c r="AM125" i="37"/>
  <c r="AE117" i="37"/>
  <c r="AM117" i="37"/>
  <c r="AE109" i="37"/>
  <c r="AM109" i="37"/>
  <c r="AE101" i="37"/>
  <c r="AM101" i="37"/>
  <c r="AE93" i="37"/>
  <c r="AM93" i="37"/>
  <c r="AE85" i="37"/>
  <c r="AM85" i="37"/>
  <c r="AE77" i="37"/>
  <c r="AM77" i="37"/>
  <c r="AE69" i="37"/>
  <c r="AM69" i="37"/>
  <c r="AE61" i="37"/>
  <c r="AM61" i="37"/>
  <c r="AE53" i="37"/>
  <c r="AM53" i="37"/>
  <c r="AE45" i="37"/>
  <c r="AM45" i="37"/>
  <c r="AE132" i="37"/>
  <c r="AM132" i="37"/>
  <c r="AE236" i="37"/>
  <c r="AM236" i="37"/>
  <c r="AE212" i="37"/>
  <c r="AM212" i="37"/>
  <c r="AE188" i="37"/>
  <c r="AM188" i="37"/>
  <c r="AE164" i="37"/>
  <c r="AM164" i="37"/>
  <c r="AE140" i="37"/>
  <c r="AM140" i="37"/>
  <c r="AE124" i="37"/>
  <c r="AM124" i="37"/>
  <c r="AE100" i="37"/>
  <c r="AM100" i="37"/>
  <c r="AE76" i="37"/>
  <c r="AM76" i="37"/>
  <c r="AE52" i="37"/>
  <c r="AM52" i="37"/>
  <c r="AE260" i="37"/>
  <c r="AM260" i="37"/>
  <c r="AE252" i="37"/>
  <c r="AM252" i="37"/>
  <c r="AE235" i="37"/>
  <c r="AM235" i="37"/>
  <c r="AE227" i="37"/>
  <c r="AM227" i="37"/>
  <c r="AE219" i="37"/>
  <c r="AM219" i="37"/>
  <c r="AE211" i="37"/>
  <c r="AM211" i="37"/>
  <c r="AE203" i="37"/>
  <c r="AM203" i="37"/>
  <c r="AE195" i="37"/>
  <c r="AM195" i="37"/>
  <c r="AE187" i="37"/>
  <c r="AM187" i="37"/>
  <c r="AE179" i="37"/>
  <c r="AM179" i="37"/>
  <c r="AE171" i="37"/>
  <c r="AM171" i="37"/>
  <c r="AE163" i="37"/>
  <c r="AM163" i="37"/>
  <c r="AE155" i="37"/>
  <c r="AM155" i="37"/>
  <c r="AE147" i="37"/>
  <c r="AM147" i="37"/>
  <c r="AE139" i="37"/>
  <c r="AM139" i="37"/>
  <c r="AE131" i="37"/>
  <c r="AM131" i="37"/>
  <c r="AE123" i="37"/>
  <c r="AM123" i="37"/>
  <c r="AE115" i="37"/>
  <c r="AM115" i="37"/>
  <c r="AE107" i="37"/>
  <c r="AM107" i="37"/>
  <c r="AE99" i="37"/>
  <c r="AM99" i="37"/>
  <c r="AE91" i="37"/>
  <c r="AM91" i="37"/>
  <c r="AE83" i="37"/>
  <c r="AM83" i="37"/>
  <c r="AE75" i="37"/>
  <c r="AM75" i="37"/>
  <c r="AE67" i="37"/>
  <c r="AM67" i="37"/>
  <c r="AE59" i="37"/>
  <c r="AM59" i="37"/>
  <c r="AE51" i="37"/>
  <c r="AM51" i="37"/>
  <c r="AE43" i="37"/>
  <c r="AM43" i="37"/>
  <c r="F291" i="37"/>
  <c r="G291" i="37" s="1"/>
  <c r="F290" i="37"/>
  <c r="G290" i="37" s="1"/>
  <c r="X263" i="37"/>
  <c r="X264" i="37"/>
  <c r="AE264" i="37" s="1"/>
  <c r="X265" i="37"/>
  <c r="AE265" i="37" s="1"/>
  <c r="X266" i="37"/>
  <c r="AE266" i="37" s="1"/>
  <c r="X267" i="37"/>
  <c r="AE267" i="37" s="1"/>
  <c r="X268" i="37"/>
  <c r="AE268" i="37" s="1"/>
  <c r="X269" i="37"/>
  <c r="AE269" i="37" s="1"/>
  <c r="X270" i="37"/>
  <c r="AE270" i="37" s="1"/>
  <c r="X271" i="37"/>
  <c r="AE271" i="37" s="1"/>
  <c r="X272" i="37"/>
  <c r="AE272" i="37" s="1"/>
  <c r="X273" i="37"/>
  <c r="AE273" i="37" s="1"/>
  <c r="X274" i="37"/>
  <c r="AE274" i="37" s="1"/>
  <c r="X275" i="37"/>
  <c r="AE275" i="37" s="1"/>
  <c r="X276" i="37"/>
  <c r="AE276" i="37" s="1"/>
  <c r="X277" i="37"/>
  <c r="AE277" i="37" s="1"/>
  <c r="X278" i="37"/>
  <c r="AE278" i="37" s="1"/>
  <c r="X279" i="37"/>
  <c r="AE279" i="37" s="1"/>
  <c r="X304" i="37"/>
  <c r="AE304" i="37" s="1"/>
  <c r="X305" i="37"/>
  <c r="AE305" i="37" s="1"/>
  <c r="X38" i="37"/>
  <c r="X39" i="37"/>
  <c r="X40" i="37"/>
  <c r="F264" i="37"/>
  <c r="G264" i="37" s="1"/>
  <c r="F265" i="37"/>
  <c r="G265" i="37" s="1"/>
  <c r="F266" i="37"/>
  <c r="G266" i="37" s="1"/>
  <c r="G267" i="37"/>
  <c r="F268" i="37"/>
  <c r="G268" i="37" s="1"/>
  <c r="F269" i="37"/>
  <c r="G269" i="37" s="1"/>
  <c r="F270" i="37"/>
  <c r="G270" i="37" s="1"/>
  <c r="F271" i="37"/>
  <c r="G271" i="37" s="1"/>
  <c r="F272" i="37"/>
  <c r="G272" i="37" s="1"/>
  <c r="F273" i="37"/>
  <c r="G273" i="37" s="1"/>
  <c r="F274" i="37"/>
  <c r="G274" i="37" s="1"/>
  <c r="F275" i="37"/>
  <c r="G275" i="37" s="1"/>
  <c r="F276" i="37"/>
  <c r="G276" i="37" s="1"/>
  <c r="F277" i="37"/>
  <c r="G277" i="37" s="1"/>
  <c r="F278" i="37"/>
  <c r="G278" i="37" s="1"/>
  <c r="F279" i="37"/>
  <c r="G279" i="37" s="1"/>
  <c r="F280" i="37"/>
  <c r="G280" i="37" s="1"/>
  <c r="F281" i="37"/>
  <c r="G281" i="37" s="1"/>
  <c r="F282" i="37"/>
  <c r="G282" i="37" s="1"/>
  <c r="F283" i="37"/>
  <c r="G283" i="37" s="1"/>
  <c r="F284" i="37"/>
  <c r="G284" i="37" s="1"/>
  <c r="F285" i="37"/>
  <c r="G285" i="37" s="1"/>
  <c r="F286" i="37"/>
  <c r="G286" i="37" s="1"/>
  <c r="F287" i="37"/>
  <c r="G287" i="37" s="1"/>
  <c r="F288" i="37"/>
  <c r="G288" i="37" s="1"/>
  <c r="F289" i="37"/>
  <c r="G289" i="37" s="1"/>
  <c r="F292" i="37"/>
  <c r="G292" i="37" s="1"/>
  <c r="F293" i="37"/>
  <c r="G293" i="37" s="1"/>
  <c r="F294" i="37"/>
  <c r="G294" i="37" s="1"/>
  <c r="F295" i="37"/>
  <c r="G295" i="37" s="1"/>
  <c r="F296" i="37"/>
  <c r="G296" i="37" s="1"/>
  <c r="F297" i="37"/>
  <c r="G297" i="37" s="1"/>
  <c r="F298" i="37"/>
  <c r="G298" i="37" s="1"/>
  <c r="F299" i="37"/>
  <c r="G299" i="37" s="1"/>
  <c r="F300" i="37"/>
  <c r="G300" i="37" s="1"/>
  <c r="F301" i="37"/>
  <c r="G301" i="37" s="1"/>
  <c r="F304" i="37"/>
  <c r="G304" i="37" s="1"/>
  <c r="F305" i="37"/>
  <c r="G305" i="37" s="1"/>
  <c r="F263" i="37"/>
  <c r="G263" i="37" s="1"/>
  <c r="A308" i="37" l="1"/>
  <c r="A307" i="37"/>
  <c r="A306" i="37"/>
  <c r="AM263" i="37"/>
  <c r="AE263" i="37"/>
  <c r="AE40" i="37"/>
  <c r="AM40" i="37"/>
  <c r="AE39" i="37"/>
  <c r="AM39" i="37"/>
  <c r="AE38" i="37"/>
  <c r="AM38" i="37"/>
  <c r="AE262" i="37" l="1"/>
  <c r="AE307" i="37" s="1"/>
  <c r="AF309" i="37" s="1"/>
</calcChain>
</file>

<file path=xl/sharedStrings.xml><?xml version="1.0" encoding="utf-8"?>
<sst xmlns="http://schemas.openxmlformats.org/spreadsheetml/2006/main" count="7858" uniqueCount="2591">
  <si>
    <t>Revision</t>
  </si>
  <si>
    <t>Release Date</t>
  </si>
  <si>
    <t>Changes</t>
  </si>
  <si>
    <t>Initial Release</t>
  </si>
  <si>
    <t>Pad Function Select Number (PADnFNCSEL)</t>
  </si>
  <si>
    <t>Package</t>
  </si>
  <si>
    <t>CSP Pin</t>
  </si>
  <si>
    <t>BGA Pin</t>
  </si>
  <si>
    <t>Apollo510 Pad</t>
  </si>
  <si>
    <t>Design Notes</t>
  </si>
  <si>
    <t>Schematic Usage</t>
  </si>
  <si>
    <t>Apollo5 
Function 
Used</t>
  </si>
  <si>
    <t>Pad 
FNCSEL #</t>
  </si>
  <si>
    <t>Pad</t>
  </si>
  <si>
    <r>
      <t xml:space="preserve">I/O </t>
    </r>
    <r>
      <rPr>
        <b/>
        <sz val="9"/>
        <color theme="1"/>
        <rFont val="Calibri"/>
        <family val="2"/>
        <scheme val="minor"/>
      </rPr>
      <t>Voltage Domain</t>
    </r>
  </si>
  <si>
    <t>BGA PKG</t>
  </si>
  <si>
    <t>No-pop</t>
  </si>
  <si>
    <t>CSP PKG</t>
  </si>
  <si>
    <t>Function Highlight Control</t>
  </si>
  <si>
    <t>Color Legend</t>
  </si>
  <si>
    <t>Show ( Y/N)</t>
  </si>
  <si>
    <t>IOS</t>
  </si>
  <si>
    <t>IO Subordinant</t>
  </si>
  <si>
    <t>Yes</t>
  </si>
  <si>
    <t>IOM0</t>
  </si>
  <si>
    <t>IO Manager 0</t>
  </si>
  <si>
    <t>IOM1</t>
  </si>
  <si>
    <t>IO Manager 1</t>
  </si>
  <si>
    <t xml:space="preserve">Please refer to the SoC datasheet for full list of requirements and recommendations. </t>
  </si>
  <si>
    <t>IOM2</t>
  </si>
  <si>
    <t>IO Manager 2</t>
  </si>
  <si>
    <t>Please visit contentportal.ambiq.com</t>
  </si>
  <si>
    <t>IOM3</t>
  </si>
  <si>
    <t>IO Manager 3</t>
  </si>
  <si>
    <t>IOM4</t>
  </si>
  <si>
    <t>IO Manager 4</t>
  </si>
  <si>
    <t>IOM5</t>
  </si>
  <si>
    <t>IO Manager 5</t>
  </si>
  <si>
    <t>IOM6</t>
  </si>
  <si>
    <t>IO Manager 6</t>
  </si>
  <si>
    <t>IOM7</t>
  </si>
  <si>
    <t>IO Manager 7</t>
  </si>
  <si>
    <t>NMNCEx</t>
  </si>
  <si>
    <t>Chip Selects for MSPI</t>
  </si>
  <si>
    <t>MSPI</t>
  </si>
  <si>
    <t>MSPI0, MSPI1, and MSPI2</t>
  </si>
  <si>
    <t>NCEx</t>
  </si>
  <si>
    <t>Chip Selects for IOM SPI</t>
  </si>
  <si>
    <t>UART0</t>
  </si>
  <si>
    <t>NOTE: All NCE pins may be used as chip select for any IOM SPI, but only MNCEx_y pin functions may be used for MSPIx</t>
  </si>
  <si>
    <t>UART1</t>
  </si>
  <si>
    <t>UART2</t>
  </si>
  <si>
    <t>UART3</t>
  </si>
  <si>
    <t>Display</t>
  </si>
  <si>
    <t>Parallel Display Interface</t>
  </si>
  <si>
    <t>SDIO</t>
  </si>
  <si>
    <t>SDIO Interface</t>
  </si>
  <si>
    <t>CT</t>
  </si>
  <si>
    <t>Counter/Timers</t>
  </si>
  <si>
    <t>CLKOUT</t>
  </si>
  <si>
    <t>Clock output</t>
  </si>
  <si>
    <t>Analog</t>
  </si>
  <si>
    <t>Analog Modules (ADC, VCOMP)</t>
  </si>
  <si>
    <t>Dig Audio</t>
  </si>
  <si>
    <t>Digital Audio (PDM, I2S)</t>
  </si>
  <si>
    <t>Debug</t>
  </si>
  <si>
    <t>Reserved</t>
  </si>
  <si>
    <t>Reserved / Test</t>
  </si>
  <si>
    <t>No</t>
  </si>
  <si>
    <t>&lt;- Note that CSP package does not have VDDH5</t>
  </si>
  <si>
    <t>Bold</t>
  </si>
  <si>
    <t>Highlight Selected Pad Functions</t>
  </si>
  <si>
    <t>Grey</t>
  </si>
  <si>
    <t>Shade unselected Pad Functions</t>
  </si>
  <si>
    <t>NOTE: All VDDHn rails must be provided power in their specified voltage range even if no GPIO within that domain are used.</t>
  </si>
  <si>
    <t>BGA No-Pop</t>
  </si>
  <si>
    <t>Show Pin functions on non-populated BGA Balls</t>
  </si>
  <si>
    <t>Apollo510 
Function 
Used</t>
  </si>
  <si>
    <t>BGA 
No-pop</t>
  </si>
  <si>
    <t>BGA</t>
  </si>
  <si>
    <t>CSP</t>
  </si>
  <si>
    <t>N13</t>
  </si>
  <si>
    <t>P2</t>
  </si>
  <si>
    <t>PAD00</t>
  </si>
  <si>
    <t>SWTRACECLK</t>
  </si>
  <si>
    <t>SLFDSCK</t>
  </si>
  <si>
    <t/>
  </si>
  <si>
    <t>GPIO0</t>
  </si>
  <si>
    <t>UART0TX</t>
  </si>
  <si>
    <t>UART1TX</t>
  </si>
  <si>
    <t>CT0</t>
  </si>
  <si>
    <t>NCE0</t>
  </si>
  <si>
    <t>OBSBUS0</t>
  </si>
  <si>
    <t>VCMPO</t>
  </si>
  <si>
    <t>FPIO0</t>
  </si>
  <si>
    <t>X</t>
  </si>
  <si>
    <t>Skinny_GPIO_TOP_V</t>
  </si>
  <si>
    <t>M12</t>
  </si>
  <si>
    <t>P1</t>
  </si>
  <si>
    <t>PAD01</t>
  </si>
  <si>
    <t>SWTRACE0</t>
  </si>
  <si>
    <t>SLFDMOSI</t>
  </si>
  <si>
    <t>SLFDWIR3</t>
  </si>
  <si>
    <t>GPIO1</t>
  </si>
  <si>
    <t>UART2TX</t>
  </si>
  <si>
    <t>UART3TX</t>
  </si>
  <si>
    <t>CT1</t>
  </si>
  <si>
    <t>NCE1</t>
  </si>
  <si>
    <t>OBSBUS1</t>
  </si>
  <si>
    <t>SLFD1WIR3</t>
  </si>
  <si>
    <t>FPIO1</t>
  </si>
  <si>
    <t>GPIO_TOP_V</t>
  </si>
  <si>
    <t>N12</t>
  </si>
  <si>
    <t>R2</t>
  </si>
  <si>
    <t>PAD02</t>
  </si>
  <si>
    <t>SWTRACE1</t>
  </si>
  <si>
    <t>SLFDMISO</t>
  </si>
  <si>
    <t>TRIG1</t>
  </si>
  <si>
    <t>GPIO2</t>
  </si>
  <si>
    <t>UART0RX</t>
  </si>
  <si>
    <t>UART1RX</t>
  </si>
  <si>
    <t>CT2</t>
  </si>
  <si>
    <t>NCE2</t>
  </si>
  <si>
    <t>OBSBUS2</t>
  </si>
  <si>
    <t>SLFD1MISO</t>
  </si>
  <si>
    <t>FPIO2</t>
  </si>
  <si>
    <t>M11</t>
  </si>
  <si>
    <t>R1</t>
  </si>
  <si>
    <t>PAD03</t>
  </si>
  <si>
    <t>SWTRACE2</t>
  </si>
  <si>
    <t>SLFDnCE</t>
  </si>
  <si>
    <t>SWO</t>
  </si>
  <si>
    <t>GPIO3</t>
  </si>
  <si>
    <t>UART2RX</t>
  </si>
  <si>
    <t>UART3RX</t>
  </si>
  <si>
    <t>CT3</t>
  </si>
  <si>
    <t>NCE3</t>
  </si>
  <si>
    <t>OBSBUS3</t>
  </si>
  <si>
    <t>I2S1_SDIN</t>
  </si>
  <si>
    <t>FPIO3</t>
  </si>
  <si>
    <t>N11</t>
  </si>
  <si>
    <t>T1</t>
  </si>
  <si>
    <t>PAD04</t>
  </si>
  <si>
    <t>SWTRACE3</t>
  </si>
  <si>
    <t>SLFDINT</t>
  </si>
  <si>
    <t>32KHzXT</t>
  </si>
  <si>
    <t>GPIO4</t>
  </si>
  <si>
    <t>UART0RTS</t>
  </si>
  <si>
    <t>UART1RTS</t>
  </si>
  <si>
    <t>CT4</t>
  </si>
  <si>
    <t>NCE4</t>
  </si>
  <si>
    <t>OBSBUS4</t>
  </si>
  <si>
    <t>I2S0_SDIN</t>
  </si>
  <si>
    <t>SLFD1INT</t>
  </si>
  <si>
    <t>FPIO4</t>
  </si>
  <si>
    <t>FLB_TDO</t>
  </si>
  <si>
    <t>K10</t>
  </si>
  <si>
    <t>P8</t>
  </si>
  <si>
    <t>PAD05</t>
  </si>
  <si>
    <t>M0SCL</t>
  </si>
  <si>
    <t>M0SCK</t>
  </si>
  <si>
    <t>I2S0_CLK</t>
  </si>
  <si>
    <t>GPIO5</t>
  </si>
  <si>
    <t>UART2RTS</t>
  </si>
  <si>
    <t>UART3RTS</t>
  </si>
  <si>
    <t>CT5</t>
  </si>
  <si>
    <t>NCE5</t>
  </si>
  <si>
    <t>OBSBUS5</t>
  </si>
  <si>
    <t>FPIO5</t>
  </si>
  <si>
    <t>FLB_TDI</t>
  </si>
  <si>
    <t>L10</t>
  </si>
  <si>
    <t>R8</t>
  </si>
  <si>
    <t>PAD06</t>
  </si>
  <si>
    <t>M0SDAWIR3</t>
  </si>
  <si>
    <t>M0MOSI</t>
  </si>
  <si>
    <t>I2S0_DATA</t>
  </si>
  <si>
    <t>GPIO6</t>
  </si>
  <si>
    <t>UART0CTS</t>
  </si>
  <si>
    <t>UART1CTS</t>
  </si>
  <si>
    <t>CT6</t>
  </si>
  <si>
    <t>NCE6</t>
  </si>
  <si>
    <t>OBSBUS6</t>
  </si>
  <si>
    <t>I2S0_SDOUT</t>
  </si>
  <si>
    <t>FPIO6</t>
  </si>
  <si>
    <t>FLB_TDO_1</t>
  </si>
  <si>
    <t>M9</t>
  </si>
  <si>
    <t>T8</t>
  </si>
  <si>
    <t>PAD07</t>
  </si>
  <si>
    <t>M0MISO</t>
  </si>
  <si>
    <t>TRIG0</t>
  </si>
  <si>
    <t>I2S0_WS</t>
  </si>
  <si>
    <t>GPIO7</t>
  </si>
  <si>
    <t>UART2CTS</t>
  </si>
  <si>
    <t>UART3CTS</t>
  </si>
  <si>
    <t>CT7</t>
  </si>
  <si>
    <t>NCE7</t>
  </si>
  <si>
    <t>OBSBUS7</t>
  </si>
  <si>
    <t>MNCE2_0</t>
  </si>
  <si>
    <t>MNCE3_1</t>
  </si>
  <si>
    <t>FPIO7</t>
  </si>
  <si>
    <t>FLB_TDI_1</t>
  </si>
  <si>
    <t>C10</t>
  </si>
  <si>
    <t>C6</t>
  </si>
  <si>
    <t>PAD08</t>
  </si>
  <si>
    <t>CMPRF1</t>
  </si>
  <si>
    <t>GPIO8</t>
  </si>
  <si>
    <t>M1SCL</t>
  </si>
  <si>
    <t>M1SCK</t>
  </si>
  <si>
    <t>CT8</t>
  </si>
  <si>
    <t>NCE8</t>
  </si>
  <si>
    <t>OBSBUS8</t>
  </si>
  <si>
    <t>I2S1_CLK</t>
  </si>
  <si>
    <t>FPIO8</t>
  </si>
  <si>
    <t>FLB_TCLK_1</t>
  </si>
  <si>
    <t>A10</t>
  </si>
  <si>
    <t>B6</t>
  </si>
  <si>
    <t>PAD09</t>
  </si>
  <si>
    <t>CMPRF0</t>
  </si>
  <si>
    <t>TRIG2</t>
  </si>
  <si>
    <t>GPIO9</t>
  </si>
  <si>
    <t>M1SDAWIR3</t>
  </si>
  <si>
    <t>M1MOSI</t>
  </si>
  <si>
    <t>CT9</t>
  </si>
  <si>
    <t>NCE9</t>
  </si>
  <si>
    <t>OBSBUS9</t>
  </si>
  <si>
    <t>I2S1_DATA</t>
  </si>
  <si>
    <t>I2S1_SDOUT</t>
  </si>
  <si>
    <t>FPIO9</t>
  </si>
  <si>
    <t>FLB_TMS_1</t>
  </si>
  <si>
    <t>A9</t>
  </si>
  <si>
    <t>A6</t>
  </si>
  <si>
    <t>PAD10</t>
  </si>
  <si>
    <t>CMPIN0</t>
  </si>
  <si>
    <t>TRIG3</t>
  </si>
  <si>
    <t>MNCE0_0</t>
  </si>
  <si>
    <t>GPIO10</t>
  </si>
  <si>
    <t>M1MISO</t>
  </si>
  <si>
    <t>CT10</t>
  </si>
  <si>
    <t>NCE10</t>
  </si>
  <si>
    <t>OBSBUS10</t>
  </si>
  <si>
    <t>DISP_TE</t>
  </si>
  <si>
    <t>I2S1_WS</t>
  </si>
  <si>
    <t>FPIO10</t>
  </si>
  <si>
    <t>MNCE2_1</t>
  </si>
  <si>
    <t>D10</t>
  </si>
  <si>
    <t>D7</t>
  </si>
  <si>
    <t>PAD11</t>
  </si>
  <si>
    <t>CMPIN1</t>
  </si>
  <si>
    <t>GPIO11</t>
  </si>
  <si>
    <t>CT11</t>
  </si>
  <si>
    <t>NCE11</t>
  </si>
  <si>
    <t>OBSBUS11</t>
  </si>
  <si>
    <t>SLSCL</t>
  </si>
  <si>
    <t>SLSCK</t>
  </si>
  <si>
    <t>FPIO11</t>
  </si>
  <si>
    <t>FLB_TCLK</t>
  </si>
  <si>
    <t>D9</t>
  </si>
  <si>
    <t>C7</t>
  </si>
  <si>
    <t>PAD12</t>
  </si>
  <si>
    <t>ADCSE7</t>
  </si>
  <si>
    <t>GPIO12</t>
  </si>
  <si>
    <t>CT12</t>
  </si>
  <si>
    <t>NCE12</t>
  </si>
  <si>
    <t>OBSBUS12</t>
  </si>
  <si>
    <t>CMPRF2</t>
  </si>
  <si>
    <t>FPIO12</t>
  </si>
  <si>
    <t>C9</t>
  </si>
  <si>
    <t>B7</t>
  </si>
  <si>
    <t>PAD13</t>
  </si>
  <si>
    <t>ADCSE6</t>
  </si>
  <si>
    <t>GPIO13</t>
  </si>
  <si>
    <t>CT13</t>
  </si>
  <si>
    <t>NCE13</t>
  </si>
  <si>
    <t>OBSBUS13</t>
  </si>
  <si>
    <t>SLnCE</t>
  </si>
  <si>
    <t>FPIO13</t>
  </si>
  <si>
    <t>FLB_FCLK</t>
  </si>
  <si>
    <t>B9</t>
  </si>
  <si>
    <t>A7</t>
  </si>
  <si>
    <t>PAD14</t>
  </si>
  <si>
    <t>ADCSE5</t>
  </si>
  <si>
    <t>GPIO14</t>
  </si>
  <si>
    <t>CT14</t>
  </si>
  <si>
    <t>NCE14</t>
  </si>
  <si>
    <t>OBSBUS14</t>
  </si>
  <si>
    <t>FPIO14</t>
  </si>
  <si>
    <t>F10</t>
  </si>
  <si>
    <t>D8</t>
  </si>
  <si>
    <t>PAD15</t>
  </si>
  <si>
    <t>ADCSE4</t>
  </si>
  <si>
    <t>GPIO15</t>
  </si>
  <si>
    <t>CT15</t>
  </si>
  <si>
    <t>NCE15</t>
  </si>
  <si>
    <t>OBSBUS15</t>
  </si>
  <si>
    <t>REFCLK_EXT</t>
  </si>
  <si>
    <t>FPIO15</t>
  </si>
  <si>
    <t>F9</t>
  </si>
  <si>
    <t>C8</t>
  </si>
  <si>
    <t>PAD16</t>
  </si>
  <si>
    <t>ADCSE3</t>
  </si>
  <si>
    <t>GPIO16</t>
  </si>
  <si>
    <t>CT16</t>
  </si>
  <si>
    <t>NCE16</t>
  </si>
  <si>
    <t>EN192MHz</t>
  </si>
  <si>
    <t>FPIO16</t>
  </si>
  <si>
    <t>E9</t>
  </si>
  <si>
    <t>B8</t>
  </si>
  <si>
    <t>PAD17</t>
  </si>
  <si>
    <t>ADCSE2</t>
  </si>
  <si>
    <t>GPIO17</t>
  </si>
  <si>
    <t>CT17</t>
  </si>
  <si>
    <t>NCE17</t>
  </si>
  <si>
    <t>CLK192MHz</t>
  </si>
  <si>
    <t>FPIO17</t>
  </si>
  <si>
    <t>F8</t>
  </si>
  <si>
    <t>A8</t>
  </si>
  <si>
    <t>PAD18</t>
  </si>
  <si>
    <t>ADCSE1</t>
  </si>
  <si>
    <t>ANATEST2</t>
  </si>
  <si>
    <t>GPIO18</t>
  </si>
  <si>
    <t>CT18</t>
  </si>
  <si>
    <t>NCE18</t>
  </si>
  <si>
    <t>FPIO18</t>
  </si>
  <si>
    <t>FLB_TMS</t>
  </si>
  <si>
    <t>E8</t>
  </si>
  <si>
    <t>PAD19</t>
  </si>
  <si>
    <t>ADCSE0</t>
  </si>
  <si>
    <t>ANATEST1</t>
  </si>
  <si>
    <t>GPIO19</t>
  </si>
  <si>
    <t>CT19</t>
  </si>
  <si>
    <t>NCE19</t>
  </si>
  <si>
    <t>FPIO19</t>
  </si>
  <si>
    <t>FLB_TRSTN</t>
  </si>
  <si>
    <t>H13</t>
  </si>
  <si>
    <t>P4</t>
  </si>
  <si>
    <t>PAD20</t>
  </si>
  <si>
    <t>SWD Debug signal.  Connect to debug header.  10K pull-down</t>
  </si>
  <si>
    <t>SWDCK</t>
  </si>
  <si>
    <t>GPIO20</t>
  </si>
  <si>
    <t>CT20</t>
  </si>
  <si>
    <t>NCE20</t>
  </si>
  <si>
    <t>FPIO20</t>
  </si>
  <si>
    <t>J12</t>
  </si>
  <si>
    <t>N5</t>
  </si>
  <si>
    <t>PAD21</t>
  </si>
  <si>
    <t>SWD Debug signal.  Connect to debug header.  10K pull-up</t>
  </si>
  <si>
    <t>SWDIO</t>
  </si>
  <si>
    <t>GPIO21</t>
  </si>
  <si>
    <t>CT21</t>
  </si>
  <si>
    <t>NCE21</t>
  </si>
  <si>
    <t>FPIO21</t>
  </si>
  <si>
    <t>PAD22</t>
  </si>
  <si>
    <t>M7SCL</t>
  </si>
  <si>
    <t>M7SCK</t>
  </si>
  <si>
    <t>GPIO22</t>
  </si>
  <si>
    <t>CT22</t>
  </si>
  <si>
    <t>NCE22</t>
  </si>
  <si>
    <t>FPIO22</t>
  </si>
  <si>
    <t>PAD23</t>
  </si>
  <si>
    <t>M7SDAWIR3</t>
  </si>
  <si>
    <t>M7MOSI</t>
  </si>
  <si>
    <t>GPIO23</t>
  </si>
  <si>
    <t>CT23</t>
  </si>
  <si>
    <t>NCE23</t>
  </si>
  <si>
    <t>FPIO23</t>
  </si>
  <si>
    <t>PAD24</t>
  </si>
  <si>
    <t>M7MISO</t>
  </si>
  <si>
    <t>GPIO24</t>
  </si>
  <si>
    <t>CT24</t>
  </si>
  <si>
    <t>NCE24</t>
  </si>
  <si>
    <t>MNCE0_1</t>
  </si>
  <si>
    <t>FPIO24</t>
  </si>
  <si>
    <t>N10</t>
  </si>
  <si>
    <t>T6</t>
  </si>
  <si>
    <t>PAD25</t>
  </si>
  <si>
    <t>M2SCL</t>
  </si>
  <si>
    <t>M2SCK</t>
  </si>
  <si>
    <t>GPIO25</t>
  </si>
  <si>
    <t>LFRC_EXT</t>
  </si>
  <si>
    <t>CT25</t>
  </si>
  <si>
    <t>NCE25</t>
  </si>
  <si>
    <t>FPIO25</t>
  </si>
  <si>
    <t>M10</t>
  </si>
  <si>
    <t>R6</t>
  </si>
  <si>
    <t>PAD26</t>
  </si>
  <si>
    <t>M2SDAWIR3</t>
  </si>
  <si>
    <t>M2MOSI</t>
  </si>
  <si>
    <t>GPIO26</t>
  </si>
  <si>
    <t>HFRC_EXT</t>
  </si>
  <si>
    <t>CT26</t>
  </si>
  <si>
    <t>NCE26</t>
  </si>
  <si>
    <t>FPIO26</t>
  </si>
  <si>
    <t>N9</t>
  </si>
  <si>
    <t>P6</t>
  </si>
  <si>
    <t>PAD27</t>
  </si>
  <si>
    <t>M2MISO</t>
  </si>
  <si>
    <t>MNCE3_0</t>
  </si>
  <si>
    <t>GPIO27</t>
  </si>
  <si>
    <t>XT_EXT</t>
  </si>
  <si>
    <t>CT27</t>
  </si>
  <si>
    <t>NCE27</t>
  </si>
  <si>
    <t>FPIO27</t>
  </si>
  <si>
    <t>H12</t>
  </si>
  <si>
    <t>N4</t>
  </si>
  <si>
    <t>PAD28</t>
  </si>
  <si>
    <t>SWO for SBL bootloader status - Please dedicate as SWO debug signal, and route to header or test point</t>
  </si>
  <si>
    <t>GPIO28</t>
  </si>
  <si>
    <t>CT28</t>
  </si>
  <si>
    <t>NCE28</t>
  </si>
  <si>
    <t>FPIO28</t>
  </si>
  <si>
    <t>J11</t>
  </si>
  <si>
    <t>M4</t>
  </si>
  <si>
    <t>PAD29</t>
  </si>
  <si>
    <t>GPIO29</t>
  </si>
  <si>
    <t>CT29</t>
  </si>
  <si>
    <t>NCE29</t>
  </si>
  <si>
    <t>FPIO29</t>
  </si>
  <si>
    <t>K11</t>
  </si>
  <si>
    <t>P3</t>
  </si>
  <si>
    <t>PAD30</t>
  </si>
  <si>
    <t>GPIO30</t>
  </si>
  <si>
    <t>CT30</t>
  </si>
  <si>
    <t>NCE30</t>
  </si>
  <si>
    <t>FPIO30</t>
  </si>
  <si>
    <t>N14</t>
  </si>
  <si>
    <t>N2</t>
  </si>
  <si>
    <t>PAD31</t>
  </si>
  <si>
    <t>M3SCL</t>
  </si>
  <si>
    <t>M3SCK</t>
  </si>
  <si>
    <t>GPIO31</t>
  </si>
  <si>
    <t>CT31</t>
  </si>
  <si>
    <t>NCE31</t>
  </si>
  <si>
    <t>FPIO31</t>
  </si>
  <si>
    <t>GPIO_TOP_H</t>
  </si>
  <si>
    <t>M13</t>
  </si>
  <si>
    <t>M2</t>
  </si>
  <si>
    <t>PAD32</t>
  </si>
  <si>
    <t>M3SDAWIR3</t>
  </si>
  <si>
    <t>M3MOSI</t>
  </si>
  <si>
    <t>GPIO32</t>
  </si>
  <si>
    <t>CT32</t>
  </si>
  <si>
    <t>NCE32</t>
  </si>
  <si>
    <t>FPIO32</t>
  </si>
  <si>
    <t>M14</t>
  </si>
  <si>
    <t>L2</t>
  </si>
  <si>
    <t>PAD33</t>
  </si>
  <si>
    <t>M3MISO</t>
  </si>
  <si>
    <t>GPIO33</t>
  </si>
  <si>
    <t>CT33</t>
  </si>
  <si>
    <t>NCE33</t>
  </si>
  <si>
    <t>MNCE1_0</t>
  </si>
  <si>
    <t>FPIO33</t>
  </si>
  <si>
    <t>L14</t>
  </si>
  <si>
    <t>N1</t>
  </si>
  <si>
    <t>PAD34</t>
  </si>
  <si>
    <t>M4SCL</t>
  </si>
  <si>
    <t>M4SCK</t>
  </si>
  <si>
    <t>GPIO34</t>
  </si>
  <si>
    <t>CT34</t>
  </si>
  <si>
    <t>NCE34</t>
  </si>
  <si>
    <t>FPIO34</t>
  </si>
  <si>
    <t>L13</t>
  </si>
  <si>
    <t>M1</t>
  </si>
  <si>
    <t>PAD35</t>
  </si>
  <si>
    <t>M4SDAWIR3</t>
  </si>
  <si>
    <t>M4MOSI</t>
  </si>
  <si>
    <t>GPIO35</t>
  </si>
  <si>
    <t>CT35</t>
  </si>
  <si>
    <t>NCE35</t>
  </si>
  <si>
    <t>FPIO35</t>
  </si>
  <si>
    <t>K14</t>
  </si>
  <si>
    <t>L1</t>
  </si>
  <si>
    <t>PAD36</t>
  </si>
  <si>
    <t>M4MISO</t>
  </si>
  <si>
    <t>GPIO36</t>
  </si>
  <si>
    <t>CT36</t>
  </si>
  <si>
    <t>NCE36</t>
  </si>
  <si>
    <t>FPIO36</t>
  </si>
  <si>
    <t>F2</t>
  </si>
  <si>
    <t>G16</t>
  </si>
  <si>
    <t>PAD37</t>
  </si>
  <si>
    <t>MSPI0_10</t>
  </si>
  <si>
    <t>GPIO37</t>
  </si>
  <si>
    <t>CT37</t>
  </si>
  <si>
    <t>NCE37</t>
  </si>
  <si>
    <t>FPIO37</t>
  </si>
  <si>
    <t>HS_GPIO_TOP_H</t>
  </si>
  <si>
    <t>G1</t>
  </si>
  <si>
    <t>G15</t>
  </si>
  <si>
    <t>PAD38</t>
  </si>
  <si>
    <t>MSPI0_11</t>
  </si>
  <si>
    <t>GPIO38</t>
  </si>
  <si>
    <t>CT38</t>
  </si>
  <si>
    <t>NCE38</t>
  </si>
  <si>
    <t>FPIO38</t>
  </si>
  <si>
    <t>F4</t>
  </si>
  <si>
    <t>G14</t>
  </si>
  <si>
    <t>PAD39</t>
  </si>
  <si>
    <t>MSPI0_12</t>
  </si>
  <si>
    <t>GPIO39</t>
  </si>
  <si>
    <t>CT39</t>
  </si>
  <si>
    <t>NCE39</t>
  </si>
  <si>
    <t>FPIO39</t>
  </si>
  <si>
    <t>D2</t>
  </si>
  <si>
    <t>G13</t>
  </si>
  <si>
    <t>PAD40</t>
  </si>
  <si>
    <t>MSPI0_13</t>
  </si>
  <si>
    <t>GPIO40</t>
  </si>
  <si>
    <t>CT40</t>
  </si>
  <si>
    <t>NCE40</t>
  </si>
  <si>
    <t>FPIO40</t>
  </si>
  <si>
    <t>E4</t>
  </si>
  <si>
    <t>F14</t>
  </si>
  <si>
    <t>PAD41</t>
  </si>
  <si>
    <t>MSPI0_14</t>
  </si>
  <si>
    <t>GPIO41</t>
  </si>
  <si>
    <t>CT41</t>
  </si>
  <si>
    <t>NCE41</t>
  </si>
  <si>
    <t>FPIO41</t>
  </si>
  <si>
    <t>H1</t>
  </si>
  <si>
    <t>J14</t>
  </si>
  <si>
    <t>PAD42</t>
  </si>
  <si>
    <t>MSPI0_15</t>
  </si>
  <si>
    <t>GPIO42</t>
  </si>
  <si>
    <t>CT42</t>
  </si>
  <si>
    <t>NCE42</t>
  </si>
  <si>
    <t>FPIO42</t>
  </si>
  <si>
    <t>G2</t>
  </si>
  <si>
    <t>H16</t>
  </si>
  <si>
    <t>PAD43</t>
  </si>
  <si>
    <t>MSPI0_16</t>
  </si>
  <si>
    <t>SWTRACECTL</t>
  </si>
  <si>
    <t>GPIO43</t>
  </si>
  <si>
    <t>CT43</t>
  </si>
  <si>
    <t>NCE43</t>
  </si>
  <si>
    <t>FPIO43</t>
  </si>
  <si>
    <t>F3</t>
  </si>
  <si>
    <t>H15</t>
  </si>
  <si>
    <t>PAD44</t>
  </si>
  <si>
    <t>MSPI0_17</t>
  </si>
  <si>
    <t>GPIO44</t>
  </si>
  <si>
    <t>CT44</t>
  </si>
  <si>
    <t>NCE44</t>
  </si>
  <si>
    <t>FPIO44</t>
  </si>
  <si>
    <t>D3</t>
  </si>
  <si>
    <t>F15</t>
  </si>
  <si>
    <t>PAD45</t>
  </si>
  <si>
    <t>MSPI0_18</t>
  </si>
  <si>
    <t>GPIO45</t>
  </si>
  <si>
    <t>CT45</t>
  </si>
  <si>
    <t>NCE45</t>
  </si>
  <si>
    <t>FPIO45</t>
  </si>
  <si>
    <t>E3</t>
  </si>
  <si>
    <t>E15</t>
  </si>
  <si>
    <t>PAD46</t>
  </si>
  <si>
    <t>CLKOUT_32M</t>
  </si>
  <si>
    <t>GPIO46</t>
  </si>
  <si>
    <t>CT46</t>
  </si>
  <si>
    <t>NCE46</t>
  </si>
  <si>
    <t>FPIO46</t>
  </si>
  <si>
    <t>J13</t>
  </si>
  <si>
    <t>PAD47</t>
  </si>
  <si>
    <t>M5SCL</t>
  </si>
  <si>
    <t>M5SCK</t>
  </si>
  <si>
    <t>GPIO47</t>
  </si>
  <si>
    <t>CT47</t>
  </si>
  <si>
    <t>NCE47</t>
  </si>
  <si>
    <t>FPIO47</t>
  </si>
  <si>
    <t>J1</t>
  </si>
  <si>
    <t>PAD48</t>
  </si>
  <si>
    <t>M5SDAWIR3</t>
  </si>
  <si>
    <t>M5MOSI</t>
  </si>
  <si>
    <t>GPIO48</t>
  </si>
  <si>
    <t>CT48</t>
  </si>
  <si>
    <t>NCE48</t>
  </si>
  <si>
    <t>FPIO48</t>
  </si>
  <si>
    <t>H14</t>
  </si>
  <si>
    <t>PAD49</t>
  </si>
  <si>
    <t>M5MISO</t>
  </si>
  <si>
    <t>GPIO49</t>
  </si>
  <si>
    <t>CT49</t>
  </si>
  <si>
    <t>NCE49</t>
  </si>
  <si>
    <t>FPIO49</t>
  </si>
  <si>
    <t>MNCE1_1</t>
  </si>
  <si>
    <t>C4</t>
  </si>
  <si>
    <t>A13</t>
  </si>
  <si>
    <t>PAD50</t>
  </si>
  <si>
    <t>PDM0_CLK</t>
  </si>
  <si>
    <t>GPIO50</t>
  </si>
  <si>
    <t>CT50</t>
  </si>
  <si>
    <t>NCE50</t>
  </si>
  <si>
    <t>FPIO50</t>
  </si>
  <si>
    <t>Skinny_GPIO_TOP_LP_V</t>
  </si>
  <si>
    <t>B4</t>
  </si>
  <si>
    <t>B13</t>
  </si>
  <si>
    <t>PAD51</t>
  </si>
  <si>
    <t>PDM0_DATA</t>
  </si>
  <si>
    <t>GPIO51</t>
  </si>
  <si>
    <t>CT51</t>
  </si>
  <si>
    <t>NCE51</t>
  </si>
  <si>
    <t>FPIO51</t>
  </si>
  <si>
    <t>D6</t>
  </si>
  <si>
    <t>A12</t>
  </si>
  <si>
    <t>PAD52</t>
  </si>
  <si>
    <t>GPIO52</t>
  </si>
  <si>
    <t>CT52</t>
  </si>
  <si>
    <t>NCE52</t>
  </si>
  <si>
    <t>FPIO52</t>
  </si>
  <si>
    <t>SLSDAWIR3</t>
  </si>
  <si>
    <t>SLMOSI</t>
  </si>
  <si>
    <t>GPIO_TOP_LP_V</t>
  </si>
  <si>
    <t>A4</t>
  </si>
  <si>
    <t>B12</t>
  </si>
  <si>
    <t>PAD53</t>
  </si>
  <si>
    <t>GPIO53</t>
  </si>
  <si>
    <t>CT53</t>
  </si>
  <si>
    <t>NCE53</t>
  </si>
  <si>
    <t>FPIO53</t>
  </si>
  <si>
    <t>D4</t>
  </si>
  <si>
    <t>D13</t>
  </si>
  <si>
    <t>PAD54</t>
  </si>
  <si>
    <t>GPIO54</t>
  </si>
  <si>
    <t>CT54</t>
  </si>
  <si>
    <t>NCE54</t>
  </si>
  <si>
    <t>FPIO54</t>
  </si>
  <si>
    <t>C5</t>
  </si>
  <si>
    <t>E12</t>
  </si>
  <si>
    <t>PAD55</t>
  </si>
  <si>
    <t>GPIO55</t>
  </si>
  <si>
    <t>CT55</t>
  </si>
  <si>
    <t>NCE55</t>
  </si>
  <si>
    <t>FPIO55</t>
  </si>
  <si>
    <t>D5</t>
  </si>
  <si>
    <t>E11</t>
  </si>
  <si>
    <t>PAD56</t>
  </si>
  <si>
    <t>GPIO56</t>
  </si>
  <si>
    <t>CT56</t>
  </si>
  <si>
    <t>NCE56</t>
  </si>
  <si>
    <t>FPIO56</t>
  </si>
  <si>
    <t>E10</t>
  </si>
  <si>
    <t>PAD57</t>
  </si>
  <si>
    <t>GPIO57</t>
  </si>
  <si>
    <t>CT57</t>
  </si>
  <si>
    <t>NCE57</t>
  </si>
  <si>
    <t>FPIO57</t>
  </si>
  <si>
    <t>P7</t>
  </si>
  <si>
    <t>PAD58</t>
  </si>
  <si>
    <t>GPIO58</t>
  </si>
  <si>
    <t>CT58</t>
  </si>
  <si>
    <t>NCE58</t>
  </si>
  <si>
    <t>FPIO58</t>
  </si>
  <si>
    <t>H11</t>
  </si>
  <si>
    <t>R7</t>
  </si>
  <si>
    <t>PAD59</t>
  </si>
  <si>
    <t>GPIO59</t>
  </si>
  <si>
    <t>CT59</t>
  </si>
  <si>
    <t>NCE59</t>
  </si>
  <si>
    <t>FPIO59</t>
  </si>
  <si>
    <t>J10</t>
  </si>
  <si>
    <t>N8</t>
  </si>
  <si>
    <t>PAD60</t>
  </si>
  <si>
    <t>GPIO60</t>
  </si>
  <si>
    <t>CT60</t>
  </si>
  <si>
    <t>NCE60</t>
  </si>
  <si>
    <t>FPIO60</t>
  </si>
  <si>
    <t>K12</t>
  </si>
  <si>
    <t>P5</t>
  </si>
  <si>
    <t>PAD61</t>
  </si>
  <si>
    <t>M6SCL</t>
  </si>
  <si>
    <t>M6SCK</t>
  </si>
  <si>
    <t>GPIO61</t>
  </si>
  <si>
    <t>CT61</t>
  </si>
  <si>
    <t>NCE61</t>
  </si>
  <si>
    <t>FPIO61</t>
  </si>
  <si>
    <t>L12</t>
  </si>
  <si>
    <t>R5</t>
  </si>
  <si>
    <t>PAD62</t>
  </si>
  <si>
    <t>M6SDAWIR3</t>
  </si>
  <si>
    <t>M6MOSI</t>
  </si>
  <si>
    <t>GPIO62</t>
  </si>
  <si>
    <t>CT62</t>
  </si>
  <si>
    <t>NCE62</t>
  </si>
  <si>
    <t>FPIO62</t>
  </si>
  <si>
    <t>L11</t>
  </si>
  <si>
    <t>T5</t>
  </si>
  <si>
    <t>PAD63</t>
  </si>
  <si>
    <t>M6MISO</t>
  </si>
  <si>
    <t>GPIO63</t>
  </si>
  <si>
    <t>CT63</t>
  </si>
  <si>
    <t>NCE63</t>
  </si>
  <si>
    <t>FPIO63</t>
  </si>
  <si>
    <t>G3</t>
  </si>
  <si>
    <t>PAD64</t>
  </si>
  <si>
    <t>MSPI0_0</t>
  </si>
  <si>
    <t>GPIO64</t>
  </si>
  <si>
    <t>CT64</t>
  </si>
  <si>
    <t>NCE64</t>
  </si>
  <si>
    <t>FPIO64</t>
  </si>
  <si>
    <t>PAD65</t>
  </si>
  <si>
    <t>MSPI0_1</t>
  </si>
  <si>
    <t>GPIO65</t>
  </si>
  <si>
    <t>CT65</t>
  </si>
  <si>
    <t>NCE65</t>
  </si>
  <si>
    <t>FPIO65</t>
  </si>
  <si>
    <t>J2</t>
  </si>
  <si>
    <t>J15</t>
  </si>
  <si>
    <t>PAD66</t>
  </si>
  <si>
    <t>MSPI0_2</t>
  </si>
  <si>
    <t>GPIO66</t>
  </si>
  <si>
    <t>CT66</t>
  </si>
  <si>
    <t>NCE66</t>
  </si>
  <si>
    <t>FPIO66</t>
  </si>
  <si>
    <t>J3</t>
  </si>
  <si>
    <t>J16</t>
  </si>
  <si>
    <t>PAD67</t>
  </si>
  <si>
    <t>MSPI0_3</t>
  </si>
  <si>
    <t>GPIO67</t>
  </si>
  <si>
    <t>CT67</t>
  </si>
  <si>
    <t>NCE67</t>
  </si>
  <si>
    <t>FPIO67</t>
  </si>
  <si>
    <t>K2</t>
  </si>
  <si>
    <t>K15</t>
  </si>
  <si>
    <t>PAD68</t>
  </si>
  <si>
    <t>MSPI0_4</t>
  </si>
  <si>
    <t>GPIO68</t>
  </si>
  <si>
    <t>CT68</t>
  </si>
  <si>
    <t>NCE68</t>
  </si>
  <si>
    <t>FPIO68</t>
  </si>
  <si>
    <t>L4</t>
  </si>
  <si>
    <t>K16</t>
  </si>
  <si>
    <t>PAD69</t>
  </si>
  <si>
    <t>MSPI0_5</t>
  </si>
  <si>
    <t>GPIO69</t>
  </si>
  <si>
    <t>CT69</t>
  </si>
  <si>
    <t>NCE69</t>
  </si>
  <si>
    <t>FPIO69</t>
  </si>
  <si>
    <t>L15</t>
  </si>
  <si>
    <t>PAD70</t>
  </si>
  <si>
    <t>MSPI0_6</t>
  </si>
  <si>
    <t>GPIO70</t>
  </si>
  <si>
    <t>CT70</t>
  </si>
  <si>
    <t>NCE70</t>
  </si>
  <si>
    <t>FPIO70</t>
  </si>
  <si>
    <t>L3</t>
  </si>
  <si>
    <t>M15</t>
  </si>
  <si>
    <t>PAD71</t>
  </si>
  <si>
    <t>MSPI0_7</t>
  </si>
  <si>
    <t>GPIO71</t>
  </si>
  <si>
    <t>CT71</t>
  </si>
  <si>
    <t>NCE71</t>
  </si>
  <si>
    <t>FPIO71</t>
  </si>
  <si>
    <t>PAD72</t>
  </si>
  <si>
    <t>MSPI0_8</t>
  </si>
  <si>
    <t>GPIO72</t>
  </si>
  <si>
    <t>CT72</t>
  </si>
  <si>
    <t>NCE72</t>
  </si>
  <si>
    <t>FPIO72</t>
  </si>
  <si>
    <t>M3</t>
  </si>
  <si>
    <t>PAD73</t>
  </si>
  <si>
    <t>MSPI0_9</t>
  </si>
  <si>
    <t>GPIO73</t>
  </si>
  <si>
    <t>CT73</t>
  </si>
  <si>
    <t>NCE73</t>
  </si>
  <si>
    <t>FPIO73</t>
  </si>
  <si>
    <t>N7</t>
  </si>
  <si>
    <t>T11</t>
  </si>
  <si>
    <t>PAD74</t>
  </si>
  <si>
    <t>MSPI2_0</t>
  </si>
  <si>
    <t>GPIO74</t>
  </si>
  <si>
    <t>CT74</t>
  </si>
  <si>
    <t>NCE74</t>
  </si>
  <si>
    <t>FPIO74</t>
  </si>
  <si>
    <t>M7</t>
  </si>
  <si>
    <t>P11</t>
  </si>
  <si>
    <t>PAD75</t>
  </si>
  <si>
    <t>MSPI2_1</t>
  </si>
  <si>
    <t>GPIO75</t>
  </si>
  <si>
    <t>CT75</t>
  </si>
  <si>
    <t>NCE75</t>
  </si>
  <si>
    <t>FPIO75</t>
  </si>
  <si>
    <t>N6</t>
  </si>
  <si>
    <t>P12</t>
  </si>
  <si>
    <t>PAD76</t>
  </si>
  <si>
    <t>MSPI2_2</t>
  </si>
  <si>
    <t>GPIO76</t>
  </si>
  <si>
    <t>CT76</t>
  </si>
  <si>
    <t>NCE76</t>
  </si>
  <si>
    <t>FPIO76</t>
  </si>
  <si>
    <t>M6</t>
  </si>
  <si>
    <t>R12</t>
  </si>
  <si>
    <t>PAD77</t>
  </si>
  <si>
    <t>MSPI2_3</t>
  </si>
  <si>
    <t>GPIO77</t>
  </si>
  <si>
    <t>CT77</t>
  </si>
  <si>
    <t>NCE77</t>
  </si>
  <si>
    <t>FPIO77</t>
  </si>
  <si>
    <t>L6</t>
  </si>
  <si>
    <t>T12</t>
  </si>
  <si>
    <t>PAD78</t>
  </si>
  <si>
    <t>MSPI2_4</t>
  </si>
  <si>
    <t>GPIO78</t>
  </si>
  <si>
    <t>CT78</t>
  </si>
  <si>
    <t>NCE78</t>
  </si>
  <si>
    <t>FPIO78</t>
  </si>
  <si>
    <t>K7</t>
  </si>
  <si>
    <t>R11</t>
  </si>
  <si>
    <t>PAD79</t>
  </si>
  <si>
    <t>MSPI2_5</t>
  </si>
  <si>
    <t>DISP_QSPI_D0_OUT</t>
  </si>
  <si>
    <t>DISP_QSPI_D0</t>
  </si>
  <si>
    <t>GPIO79</t>
  </si>
  <si>
    <t>CT79</t>
  </si>
  <si>
    <t>NCE79</t>
  </si>
  <si>
    <t>DISP_SPI_SD</t>
  </si>
  <si>
    <t>DISP_SPI_SDO</t>
  </si>
  <si>
    <t>FPIO79</t>
  </si>
  <si>
    <t>M8</t>
  </si>
  <si>
    <t>P9</t>
  </si>
  <si>
    <t>PAD80</t>
  </si>
  <si>
    <t>MSPI2_6</t>
  </si>
  <si>
    <t>DISP_QSPI_D1</t>
  </si>
  <si>
    <t>GPIO80</t>
  </si>
  <si>
    <t>CT80</t>
  </si>
  <si>
    <t>NCE80</t>
  </si>
  <si>
    <t>DISP_SPI_DCX</t>
  </si>
  <si>
    <t>FPIO80</t>
  </si>
  <si>
    <t>T10</t>
  </si>
  <si>
    <t>PAD81</t>
  </si>
  <si>
    <t>MSPI2_7</t>
  </si>
  <si>
    <t>DISP_QSPI_SCK</t>
  </si>
  <si>
    <t>GPIO81</t>
  </si>
  <si>
    <t>CT81</t>
  </si>
  <si>
    <t>NCE81</t>
  </si>
  <si>
    <t>DISP_SPI_SCK</t>
  </si>
  <si>
    <t>FPIO81</t>
  </si>
  <si>
    <t>L7</t>
  </si>
  <si>
    <t>P10</t>
  </si>
  <si>
    <t>PAD82</t>
  </si>
  <si>
    <t>MSPI2_8</t>
  </si>
  <si>
    <t>DISP_QSPI_D2</t>
  </si>
  <si>
    <t>GPIO82</t>
  </si>
  <si>
    <t>CT82</t>
  </si>
  <si>
    <t>NCE82</t>
  </si>
  <si>
    <t>DISP_SPI_SDI</t>
  </si>
  <si>
    <t>FPIO82</t>
  </si>
  <si>
    <t>K6</t>
  </si>
  <si>
    <t>R10</t>
  </si>
  <si>
    <t>PAD83</t>
  </si>
  <si>
    <t>MSPI2_9</t>
  </si>
  <si>
    <t>DISP_QSPI_D3</t>
  </si>
  <si>
    <t>GPIO83</t>
  </si>
  <si>
    <t>CT83</t>
  </si>
  <si>
    <t>NCE83</t>
  </si>
  <si>
    <t>DISP_SPI_RST</t>
  </si>
  <si>
    <t>SLMISO</t>
  </si>
  <si>
    <t>FPIO83</t>
  </si>
  <si>
    <t>L8</t>
  </si>
  <si>
    <t>L9</t>
  </si>
  <si>
    <t>PAD84</t>
  </si>
  <si>
    <t>SDIF0_DAT0</t>
  </si>
  <si>
    <t>GPIO84</t>
  </si>
  <si>
    <t>CT84</t>
  </si>
  <si>
    <t>NCE84</t>
  </si>
  <si>
    <t>FPIO84</t>
  </si>
  <si>
    <t>G8</t>
  </si>
  <si>
    <t>PAD85</t>
  </si>
  <si>
    <t>SDIF0_DAT1</t>
  </si>
  <si>
    <t>GPIO85</t>
  </si>
  <si>
    <t>CT85</t>
  </si>
  <si>
    <t>NCE85</t>
  </si>
  <si>
    <t>FPIO85</t>
  </si>
  <si>
    <t>K8</t>
  </si>
  <si>
    <t>K9</t>
  </si>
  <si>
    <t>PAD86</t>
  </si>
  <si>
    <t>SDIF0_DAT2</t>
  </si>
  <si>
    <t>GPIO86</t>
  </si>
  <si>
    <t>CT86</t>
  </si>
  <si>
    <t>NCE86</t>
  </si>
  <si>
    <t>FPIO86</t>
  </si>
  <si>
    <t>J8</t>
  </si>
  <si>
    <t>PAD87</t>
  </si>
  <si>
    <t>SDIF0_DAT3</t>
  </si>
  <si>
    <t>GPIO87</t>
  </si>
  <si>
    <t>CT87</t>
  </si>
  <si>
    <t>NCE87</t>
  </si>
  <si>
    <t>FPIO87</t>
  </si>
  <si>
    <t>H9</t>
  </si>
  <si>
    <t>PAD88</t>
  </si>
  <si>
    <t>SDIF0_CLKOUT</t>
  </si>
  <si>
    <t>GPIO88</t>
  </si>
  <si>
    <t>CT88</t>
  </si>
  <si>
    <t>NCE88</t>
  </si>
  <si>
    <t>FPIO88</t>
  </si>
  <si>
    <t>PAD89</t>
  </si>
  <si>
    <t>GPIO89</t>
  </si>
  <si>
    <t>CT89</t>
  </si>
  <si>
    <t>NCE89</t>
  </si>
  <si>
    <t>FPIO89</t>
  </si>
  <si>
    <t>G10</t>
  </si>
  <si>
    <t>PAD90</t>
  </si>
  <si>
    <t>GPIO90</t>
  </si>
  <si>
    <t>CT90</t>
  </si>
  <si>
    <t>NCE90</t>
  </si>
  <si>
    <t>FPIO90</t>
  </si>
  <si>
    <t>Skinny_GPIO_TOP_LP_H</t>
  </si>
  <si>
    <t>G9</t>
  </si>
  <si>
    <t>PAD91</t>
  </si>
  <si>
    <t>GPIO91</t>
  </si>
  <si>
    <t>CT91</t>
  </si>
  <si>
    <t>NCE91</t>
  </si>
  <si>
    <t>FPIO91</t>
  </si>
  <si>
    <t>PAD92</t>
  </si>
  <si>
    <t>GPIO92</t>
  </si>
  <si>
    <t>CT92</t>
  </si>
  <si>
    <t>NCE92</t>
  </si>
  <si>
    <t>FPIO92</t>
  </si>
  <si>
    <t>PAD93</t>
  </si>
  <si>
    <t>GPIO93</t>
  </si>
  <si>
    <t>CT93</t>
  </si>
  <si>
    <t>NCE93</t>
  </si>
  <si>
    <t>FPIO93</t>
  </si>
  <si>
    <t>PAD94</t>
  </si>
  <si>
    <t>GPIO94</t>
  </si>
  <si>
    <t>CT94</t>
  </si>
  <si>
    <t>NCE94</t>
  </si>
  <si>
    <t>FPIO94</t>
  </si>
  <si>
    <t>PAD95</t>
  </si>
  <si>
    <t>MSPI1_0</t>
  </si>
  <si>
    <t>GPIO95</t>
  </si>
  <si>
    <t>CT95</t>
  </si>
  <si>
    <t>NCE95</t>
  </si>
  <si>
    <t>FPIO95</t>
  </si>
  <si>
    <t>GPIO_TOP_LP_H</t>
  </si>
  <si>
    <t>G12</t>
  </si>
  <si>
    <t>PAD96</t>
  </si>
  <si>
    <t>MSPI1_1</t>
  </si>
  <si>
    <t>GPIO96</t>
  </si>
  <si>
    <t>CT96</t>
  </si>
  <si>
    <t>NCE96</t>
  </si>
  <si>
    <t>FPIO96</t>
  </si>
  <si>
    <t>G11</t>
  </si>
  <si>
    <t>E2</t>
  </si>
  <si>
    <t>PAD97</t>
  </si>
  <si>
    <t>MSPI1_2</t>
  </si>
  <si>
    <t>GPIO97</t>
  </si>
  <si>
    <t>CT97</t>
  </si>
  <si>
    <t>NCE97</t>
  </si>
  <si>
    <t>FPIO97</t>
  </si>
  <si>
    <t>F12</t>
  </si>
  <si>
    <t>PAD98</t>
  </si>
  <si>
    <t>MSPI1_3</t>
  </si>
  <si>
    <t>GPIO98</t>
  </si>
  <si>
    <t>CT98</t>
  </si>
  <si>
    <t>NCE98</t>
  </si>
  <si>
    <t>FPIO98</t>
  </si>
  <si>
    <t>F11</t>
  </si>
  <si>
    <t>PAD99</t>
  </si>
  <si>
    <t>MSPI1_4</t>
  </si>
  <si>
    <t>GPIO99</t>
  </si>
  <si>
    <t>CT99</t>
  </si>
  <si>
    <t>NCE99</t>
  </si>
  <si>
    <t>FPIO99</t>
  </si>
  <si>
    <t>PAD100</t>
  </si>
  <si>
    <t>MSPI1_5</t>
  </si>
  <si>
    <t>GPIO100</t>
  </si>
  <si>
    <t>CT100</t>
  </si>
  <si>
    <t>NCE100</t>
  </si>
  <si>
    <t>FPIO100</t>
  </si>
  <si>
    <t>C3</t>
  </si>
  <si>
    <t>PAD101</t>
  </si>
  <si>
    <t>MSPI1_6</t>
  </si>
  <si>
    <t>GPIO101</t>
  </si>
  <si>
    <t>CT101</t>
  </si>
  <si>
    <t>NCE101</t>
  </si>
  <si>
    <t>FPIO101</t>
  </si>
  <si>
    <t>PAD102</t>
  </si>
  <si>
    <t>MSPI1_7</t>
  </si>
  <si>
    <t>GPIO102</t>
  </si>
  <si>
    <t>CT102</t>
  </si>
  <si>
    <t>NCE102</t>
  </si>
  <si>
    <t>FPIO102</t>
  </si>
  <si>
    <t>D11</t>
  </si>
  <si>
    <t>PAD103</t>
  </si>
  <si>
    <t>MSPI1_8</t>
  </si>
  <si>
    <t>GPIO103</t>
  </si>
  <si>
    <t>CT103</t>
  </si>
  <si>
    <t>NCE103</t>
  </si>
  <si>
    <t>FPIO103</t>
  </si>
  <si>
    <t>D12</t>
  </si>
  <si>
    <t>PAD104</t>
  </si>
  <si>
    <t>MSPI1_9</t>
  </si>
  <si>
    <t>GPIO104</t>
  </si>
  <si>
    <t>CT104</t>
  </si>
  <si>
    <t>NCE104</t>
  </si>
  <si>
    <t>FPIO104</t>
  </si>
  <si>
    <t>H8</t>
  </si>
  <si>
    <t>PAD105</t>
  </si>
  <si>
    <t>MSPI3_10</t>
  </si>
  <si>
    <t>GPIO105</t>
  </si>
  <si>
    <t>CT105</t>
  </si>
  <si>
    <t>NCE105</t>
  </si>
  <si>
    <t>FPIO105</t>
  </si>
  <si>
    <t>G4</t>
  </si>
  <si>
    <t>PAD106</t>
  </si>
  <si>
    <t>MSPI3_11</t>
  </si>
  <si>
    <t>GPIO106</t>
  </si>
  <si>
    <t>CT106</t>
  </si>
  <si>
    <t>NCE106</t>
  </si>
  <si>
    <t>FPIO106</t>
  </si>
  <si>
    <t>G5</t>
  </si>
  <si>
    <t>PAD107</t>
  </si>
  <si>
    <t>MSPI3_12</t>
  </si>
  <si>
    <t>GPIO107</t>
  </si>
  <si>
    <t>CT107</t>
  </si>
  <si>
    <t>NCE107</t>
  </si>
  <si>
    <t>FPIO107</t>
  </si>
  <si>
    <t>G6</t>
  </si>
  <si>
    <t>PAD108</t>
  </si>
  <si>
    <t>MSPI3_13</t>
  </si>
  <si>
    <t>GPIO108</t>
  </si>
  <si>
    <t>CT108</t>
  </si>
  <si>
    <t>NCE108</t>
  </si>
  <si>
    <t>FPIO108</t>
  </si>
  <si>
    <t>G7</t>
  </si>
  <si>
    <t>PAD109</t>
  </si>
  <si>
    <t>MSPI3_14</t>
  </si>
  <si>
    <t>GPIO109</t>
  </si>
  <si>
    <t>CT109</t>
  </si>
  <si>
    <t>NCE109</t>
  </si>
  <si>
    <t>FPIO109</t>
  </si>
  <si>
    <t>F5</t>
  </si>
  <si>
    <t>PAD110</t>
  </si>
  <si>
    <t>MSPI3_15</t>
  </si>
  <si>
    <t>GPIO110</t>
  </si>
  <si>
    <t>CT110</t>
  </si>
  <si>
    <t>NCE110</t>
  </si>
  <si>
    <t>FPIO110</t>
  </si>
  <si>
    <t>F6</t>
  </si>
  <si>
    <t>PAD111</t>
  </si>
  <si>
    <t>MSPI3_16</t>
  </si>
  <si>
    <t>GPIO111</t>
  </si>
  <si>
    <t>CT111</t>
  </si>
  <si>
    <t>NCE111</t>
  </si>
  <si>
    <t>FPIO111</t>
  </si>
  <si>
    <t>F7</t>
  </si>
  <si>
    <t>PAD112</t>
  </si>
  <si>
    <t>MSPI3_17</t>
  </si>
  <si>
    <t>GPIO112</t>
  </si>
  <si>
    <t>CT112</t>
  </si>
  <si>
    <t>NCE112</t>
  </si>
  <si>
    <t>FPIO112</t>
  </si>
  <si>
    <t>E5</t>
  </si>
  <si>
    <t>PAD113</t>
  </si>
  <si>
    <t>MSPI3_18</t>
  </si>
  <si>
    <t>GPIO113</t>
  </si>
  <si>
    <t>CT113</t>
  </si>
  <si>
    <t>NCE113</t>
  </si>
  <si>
    <t>FPIO113</t>
  </si>
  <si>
    <t>E6</t>
  </si>
  <si>
    <t>PAD114</t>
  </si>
  <si>
    <t>GPIO114</t>
  </si>
  <si>
    <t>CT114</t>
  </si>
  <si>
    <t>NCE114</t>
  </si>
  <si>
    <t>FPIO114</t>
  </si>
  <si>
    <t>H7</t>
  </si>
  <si>
    <t>PAD115</t>
  </si>
  <si>
    <t>MSPI3_0</t>
  </si>
  <si>
    <t>GPIO115</t>
  </si>
  <si>
    <t>CT115</t>
  </si>
  <si>
    <t>NCE115</t>
  </si>
  <si>
    <t>FPIO115</t>
  </si>
  <si>
    <t>H6</t>
  </si>
  <si>
    <t>K13</t>
  </si>
  <si>
    <t>PAD116</t>
  </si>
  <si>
    <t>MSPI3_1</t>
  </si>
  <si>
    <t>GPIO116</t>
  </si>
  <si>
    <t>CT116</t>
  </si>
  <si>
    <t>NCE116</t>
  </si>
  <si>
    <t>FPIO116</t>
  </si>
  <si>
    <t>H5</t>
  </si>
  <si>
    <t>PAD117</t>
  </si>
  <si>
    <t>MSPI3_2</t>
  </si>
  <si>
    <t>GPIO117</t>
  </si>
  <si>
    <t>CT117</t>
  </si>
  <si>
    <t>NCE117</t>
  </si>
  <si>
    <t>FPIO117</t>
  </si>
  <si>
    <t>J7</t>
  </si>
  <si>
    <t>PAD118</t>
  </si>
  <si>
    <t>MSPI3_3</t>
  </si>
  <si>
    <t>GPIO118</t>
  </si>
  <si>
    <t>CT118</t>
  </si>
  <si>
    <t>NCE118</t>
  </si>
  <si>
    <t>FPIO118</t>
  </si>
  <si>
    <t>J6</t>
  </si>
  <si>
    <t>PAD119</t>
  </si>
  <si>
    <t>MSPI3_4</t>
  </si>
  <si>
    <t>GPIO119</t>
  </si>
  <si>
    <t>CT119</t>
  </si>
  <si>
    <t>NCE119</t>
  </si>
  <si>
    <t>FPIO119</t>
  </si>
  <si>
    <t>J5</t>
  </si>
  <si>
    <t>PAD120</t>
  </si>
  <si>
    <t>MSPI3_5</t>
  </si>
  <si>
    <t>GPIO120</t>
  </si>
  <si>
    <t>CT120</t>
  </si>
  <si>
    <t>NCE120</t>
  </si>
  <si>
    <t>FPIO120</t>
  </si>
  <si>
    <t>J4</t>
  </si>
  <si>
    <t>PAD121</t>
  </si>
  <si>
    <t>MSPI3_6</t>
  </si>
  <si>
    <t>GPIO121</t>
  </si>
  <si>
    <t>CT121</t>
  </si>
  <si>
    <t>NCE121</t>
  </si>
  <si>
    <t>FPIO121</t>
  </si>
  <si>
    <t>K5</t>
  </si>
  <si>
    <t>PAD122</t>
  </si>
  <si>
    <t>MSPI3_7</t>
  </si>
  <si>
    <t>GPIO122</t>
  </si>
  <si>
    <t>CT122</t>
  </si>
  <si>
    <t>NCE122</t>
  </si>
  <si>
    <t>FPIO122</t>
  </si>
  <si>
    <t>K4</t>
  </si>
  <si>
    <t>PAD123</t>
  </si>
  <si>
    <t>MSPI3_8</t>
  </si>
  <si>
    <t>GPIO123</t>
  </si>
  <si>
    <t>CT123</t>
  </si>
  <si>
    <t>NCE123</t>
  </si>
  <si>
    <t>FPIO123</t>
  </si>
  <si>
    <t>K3</t>
  </si>
  <si>
    <t>PAD124</t>
  </si>
  <si>
    <t>MSPI3_9</t>
  </si>
  <si>
    <t>GPIO124</t>
  </si>
  <si>
    <t>CT124</t>
  </si>
  <si>
    <t>NCE124</t>
  </si>
  <si>
    <t>FPIO124</t>
  </si>
  <si>
    <t>B5</t>
  </si>
  <si>
    <t>C12</t>
  </si>
  <si>
    <t>PAD125</t>
  </si>
  <si>
    <t>SDIF1_DAT0</t>
  </si>
  <si>
    <t>GPIO125</t>
  </si>
  <si>
    <t>CT125</t>
  </si>
  <si>
    <t>NCE125</t>
  </si>
  <si>
    <t>FPIO125</t>
  </si>
  <si>
    <t>A5</t>
  </si>
  <si>
    <t>PAD126</t>
  </si>
  <si>
    <t>SDIF1_DAT1</t>
  </si>
  <si>
    <t>GPIO126</t>
  </si>
  <si>
    <t>CT126</t>
  </si>
  <si>
    <t>NCE126</t>
  </si>
  <si>
    <t>FPIO126</t>
  </si>
  <si>
    <t>A11</t>
  </si>
  <si>
    <t>PAD127</t>
  </si>
  <si>
    <t>SDIF1_DAT2</t>
  </si>
  <si>
    <t>GPIO127</t>
  </si>
  <si>
    <t>CT127</t>
  </si>
  <si>
    <t>NCE127</t>
  </si>
  <si>
    <t>FPIO127</t>
  </si>
  <si>
    <t>B11</t>
  </si>
  <si>
    <t>PAD128</t>
  </si>
  <si>
    <t>SDIF1_DAT3</t>
  </si>
  <si>
    <t>GPIO128</t>
  </si>
  <si>
    <t>CT128</t>
  </si>
  <si>
    <t>NCE128</t>
  </si>
  <si>
    <t>FPIO128</t>
  </si>
  <si>
    <t>E7</t>
  </si>
  <si>
    <t>C11</t>
  </si>
  <si>
    <t>PAD129</t>
  </si>
  <si>
    <t>SDIF1_CLKOUT</t>
  </si>
  <si>
    <t>GPIO129</t>
  </si>
  <si>
    <t>CT129</t>
  </si>
  <si>
    <t>NCE129</t>
  </si>
  <si>
    <t>FPIO129</t>
  </si>
  <si>
    <t>PAD130</t>
  </si>
  <si>
    <t>SDIF1_DAT4</t>
  </si>
  <si>
    <t>GPIO130</t>
  </si>
  <si>
    <t>CT130</t>
  </si>
  <si>
    <t>NCE130</t>
  </si>
  <si>
    <t>FPIO130</t>
  </si>
  <si>
    <t>PAD131</t>
  </si>
  <si>
    <t>SDIF1_DAT5</t>
  </si>
  <si>
    <t>GPIO131</t>
  </si>
  <si>
    <t>CT131</t>
  </si>
  <si>
    <t>NCE131</t>
  </si>
  <si>
    <t>FPIO131</t>
  </si>
  <si>
    <t>B10</t>
  </si>
  <si>
    <t>PAD132</t>
  </si>
  <si>
    <t>SDIF1_DAT6</t>
  </si>
  <si>
    <t>GPIO132</t>
  </si>
  <si>
    <t>CT132</t>
  </si>
  <si>
    <t>NCE132</t>
  </si>
  <si>
    <t>FPIO132</t>
  </si>
  <si>
    <t>PAD133</t>
  </si>
  <si>
    <t>SDIF1_DAT7</t>
  </si>
  <si>
    <t>GPIO133</t>
  </si>
  <si>
    <t>CT133</t>
  </si>
  <si>
    <t>NCE133</t>
  </si>
  <si>
    <t>FPIO133</t>
  </si>
  <si>
    <t>PAD134</t>
  </si>
  <si>
    <t>SDIF1_CMD</t>
  </si>
  <si>
    <t>GPIO134</t>
  </si>
  <si>
    <t>CT134</t>
  </si>
  <si>
    <t>NCE134</t>
  </si>
  <si>
    <t>FPIO134</t>
  </si>
  <si>
    <t>PAD135</t>
  </si>
  <si>
    <t>C15</t>
  </si>
  <si>
    <t>PAD136</t>
  </si>
  <si>
    <t>DISP_D15</t>
  </si>
  <si>
    <t>GPIO136</t>
  </si>
  <si>
    <t>CT136</t>
  </si>
  <si>
    <t>NCE136</t>
  </si>
  <si>
    <t>FPIO136</t>
  </si>
  <si>
    <t>PAD137</t>
  </si>
  <si>
    <t>N3</t>
  </si>
  <si>
    <t>PAD138</t>
  </si>
  <si>
    <t>GPIO138</t>
  </si>
  <si>
    <t>CT138</t>
  </si>
  <si>
    <t>NCE138</t>
  </si>
  <si>
    <t>FPIO138</t>
  </si>
  <si>
    <t>Skinny_GPIO_TOP_H</t>
  </si>
  <si>
    <t>PAD139</t>
  </si>
  <si>
    <t>GPIO139</t>
  </si>
  <si>
    <t>CT139</t>
  </si>
  <si>
    <t>NCE139</t>
  </si>
  <si>
    <t>FPIO139</t>
  </si>
  <si>
    <t>PAD140</t>
  </si>
  <si>
    <t>DISP_D16</t>
  </si>
  <si>
    <t>GPIO140</t>
  </si>
  <si>
    <t>CT140</t>
  </si>
  <si>
    <t>NCE140</t>
  </si>
  <si>
    <t>FPIO140</t>
  </si>
  <si>
    <t>PAD141</t>
  </si>
  <si>
    <t>DISP_D17</t>
  </si>
  <si>
    <t>GPIO141</t>
  </si>
  <si>
    <t>CT141</t>
  </si>
  <si>
    <t>NCE141</t>
  </si>
  <si>
    <t>FPIO141</t>
  </si>
  <si>
    <t>F13</t>
  </si>
  <si>
    <t>PAD142</t>
  </si>
  <si>
    <t>GPIO142</t>
  </si>
  <si>
    <t>CT142</t>
  </si>
  <si>
    <t>NCE142</t>
  </si>
  <si>
    <t>FPIO142</t>
  </si>
  <si>
    <t>PAD143</t>
  </si>
  <si>
    <t>GPIO143</t>
  </si>
  <si>
    <t>CT143</t>
  </si>
  <si>
    <t>NCE143</t>
  </si>
  <si>
    <t>FPIO143</t>
  </si>
  <si>
    <t>E13</t>
  </si>
  <si>
    <t>PAD144</t>
  </si>
  <si>
    <t>GPIO144</t>
  </si>
  <si>
    <t>CT144</t>
  </si>
  <si>
    <t>NCE144</t>
  </si>
  <si>
    <t>FPIO144</t>
  </si>
  <si>
    <t>E14</t>
  </si>
  <si>
    <t>PAD145</t>
  </si>
  <si>
    <t>GPIO145</t>
  </si>
  <si>
    <t>CT145</t>
  </si>
  <si>
    <t>NCE145</t>
  </si>
  <si>
    <t>FPIO145</t>
  </si>
  <si>
    <t>PAD146</t>
  </si>
  <si>
    <t>GPIO146</t>
  </si>
  <si>
    <t>CT146</t>
  </si>
  <si>
    <t>NCE146</t>
  </si>
  <si>
    <t>FPIO146</t>
  </si>
  <si>
    <t>PAD147</t>
  </si>
  <si>
    <t>GPIO147</t>
  </si>
  <si>
    <t>CT147</t>
  </si>
  <si>
    <t>NCE147</t>
  </si>
  <si>
    <t>FPIO147</t>
  </si>
  <si>
    <t>PAD148</t>
  </si>
  <si>
    <t>DISP_D5</t>
  </si>
  <si>
    <t>DBIB_D8</t>
  </si>
  <si>
    <t>GPIO148</t>
  </si>
  <si>
    <t>CT148</t>
  </si>
  <si>
    <t>NCE148</t>
  </si>
  <si>
    <t>FPIO148</t>
  </si>
  <si>
    <t>PAD149</t>
  </si>
  <si>
    <t>DISP_D6</t>
  </si>
  <si>
    <t>DBIB_D9</t>
  </si>
  <si>
    <t>GPIO149</t>
  </si>
  <si>
    <t>CT149</t>
  </si>
  <si>
    <t>NCE149</t>
  </si>
  <si>
    <t>FPIO149</t>
  </si>
  <si>
    <t>PAD150</t>
  </si>
  <si>
    <t>DISP_D7</t>
  </si>
  <si>
    <t>DBIB_D10</t>
  </si>
  <si>
    <t>GPIO150</t>
  </si>
  <si>
    <t>CT150</t>
  </si>
  <si>
    <t>NCE150</t>
  </si>
  <si>
    <t>FPIO150</t>
  </si>
  <si>
    <t>PAD151</t>
  </si>
  <si>
    <t>DISP_D8</t>
  </si>
  <si>
    <t>DBIB_D11</t>
  </si>
  <si>
    <t>GPIO151</t>
  </si>
  <si>
    <t>CT151</t>
  </si>
  <si>
    <t>NCE151</t>
  </si>
  <si>
    <t>FPIO151</t>
  </si>
  <si>
    <t>PAD152</t>
  </si>
  <si>
    <t>DISP_D9</t>
  </si>
  <si>
    <t>DBIB_D12</t>
  </si>
  <si>
    <t>GPIO152</t>
  </si>
  <si>
    <t>CT152</t>
  </si>
  <si>
    <t>NCE152</t>
  </si>
  <si>
    <t>FPIO152</t>
  </si>
  <si>
    <t>PAD153</t>
  </si>
  <si>
    <t>DISP_D10</t>
  </si>
  <si>
    <t>DBIB_D13</t>
  </si>
  <si>
    <t>GPIO153</t>
  </si>
  <si>
    <t>CT153</t>
  </si>
  <si>
    <t>NCE153</t>
  </si>
  <si>
    <t>FPIO153</t>
  </si>
  <si>
    <t>PAD154</t>
  </si>
  <si>
    <t>DISP_D11</t>
  </si>
  <si>
    <t>DBIB_D14</t>
  </si>
  <si>
    <t>GPIO154</t>
  </si>
  <si>
    <t>CT154</t>
  </si>
  <si>
    <t>NCE154</t>
  </si>
  <si>
    <t>FPIO154</t>
  </si>
  <si>
    <t>PAD155</t>
  </si>
  <si>
    <t>DISP_D12</t>
  </si>
  <si>
    <t>DBIB_D15</t>
  </si>
  <si>
    <t>GPIO155</t>
  </si>
  <si>
    <t>CT155</t>
  </si>
  <si>
    <t>NCE155</t>
  </si>
  <si>
    <t>FPIO155</t>
  </si>
  <si>
    <t>H10</t>
  </si>
  <si>
    <t>PAD156</t>
  </si>
  <si>
    <t>SDIF0_DAT4</t>
  </si>
  <si>
    <t>GPIO156</t>
  </si>
  <si>
    <t>CT156</t>
  </si>
  <si>
    <t>NCE156</t>
  </si>
  <si>
    <t>FPIO156</t>
  </si>
  <si>
    <t>J9</t>
  </si>
  <si>
    <t>PAD157</t>
  </si>
  <si>
    <t>SDIF0_DAT5</t>
  </si>
  <si>
    <t>GPIO157</t>
  </si>
  <si>
    <t>CT157</t>
  </si>
  <si>
    <t>NCE157</t>
  </si>
  <si>
    <t>FPIO157</t>
  </si>
  <si>
    <t>PAD158</t>
  </si>
  <si>
    <t>SDIF0_DAT6</t>
  </si>
  <si>
    <t>GPIO158</t>
  </si>
  <si>
    <t>CT158</t>
  </si>
  <si>
    <t>NCE158</t>
  </si>
  <si>
    <t>FPIO158</t>
  </si>
  <si>
    <t>PAD159</t>
  </si>
  <si>
    <t>SDIF0_DAT7</t>
  </si>
  <si>
    <t>GPIO159</t>
  </si>
  <si>
    <t>CT159</t>
  </si>
  <si>
    <t>NCE159</t>
  </si>
  <si>
    <t>FPIO159</t>
  </si>
  <si>
    <t>PAD160</t>
  </si>
  <si>
    <t>SDIF0_CMD</t>
  </si>
  <si>
    <t>GPIO160</t>
  </si>
  <si>
    <t>CT160</t>
  </si>
  <si>
    <t>NCE160</t>
  </si>
  <si>
    <t>FPIO160</t>
  </si>
  <si>
    <t>PAD161</t>
  </si>
  <si>
    <t>GPIO161</t>
  </si>
  <si>
    <t>CT161</t>
  </si>
  <si>
    <t>NCE161</t>
  </si>
  <si>
    <t>FPIO161</t>
  </si>
  <si>
    <t>PAD162</t>
  </si>
  <si>
    <t>SLINT</t>
  </si>
  <si>
    <t>GPIO162</t>
  </si>
  <si>
    <t>CT162</t>
  </si>
  <si>
    <t>NCE162</t>
  </si>
  <si>
    <t>FPIO162</t>
  </si>
  <si>
    <t>PAD163</t>
  </si>
  <si>
    <t>PAD164</t>
  </si>
  <si>
    <t>F1</t>
  </si>
  <si>
    <t>T2</t>
  </si>
  <si>
    <t>PAD165</t>
  </si>
  <si>
    <t>GPIO165</t>
  </si>
  <si>
    <t>CT165</t>
  </si>
  <si>
    <t>NCE165</t>
  </si>
  <si>
    <t>FPIO165</t>
  </si>
  <si>
    <t>PAD166</t>
  </si>
  <si>
    <t>PAD167</t>
  </si>
  <si>
    <t>PAD168</t>
  </si>
  <si>
    <t>PAD169</t>
  </si>
  <si>
    <t>PAD170</t>
  </si>
  <si>
    <t>PAD171</t>
  </si>
  <si>
    <t>PAD172</t>
  </si>
  <si>
    <t>PAD173</t>
  </si>
  <si>
    <t>GPIO173</t>
  </si>
  <si>
    <t>CT173</t>
  </si>
  <si>
    <t>NCE173</t>
  </si>
  <si>
    <t>FPIO173</t>
  </si>
  <si>
    <t>PAD174</t>
  </si>
  <si>
    <t>PAD175</t>
  </si>
  <si>
    <t>GPIO175</t>
  </si>
  <si>
    <t>CT175</t>
  </si>
  <si>
    <t>NCE175</t>
  </si>
  <si>
    <t>FPIO175</t>
  </si>
  <si>
    <t>PAD176</t>
  </si>
  <si>
    <t>PAD177</t>
  </si>
  <si>
    <t>PAD178</t>
  </si>
  <si>
    <t>PAD179</t>
  </si>
  <si>
    <t>PAD180</t>
  </si>
  <si>
    <t>PAD181</t>
  </si>
  <si>
    <t>PAD182</t>
  </si>
  <si>
    <t>PAD183</t>
  </si>
  <si>
    <t>PAD184</t>
  </si>
  <si>
    <t>PAD185</t>
  </si>
  <si>
    <t>H2</t>
  </si>
  <si>
    <t>PAD186</t>
  </si>
  <si>
    <t>DISP_SD</t>
  </si>
  <si>
    <t>GPIO186</t>
  </si>
  <si>
    <t>CT186</t>
  </si>
  <si>
    <t>NCE186</t>
  </si>
  <si>
    <t>FPIO186</t>
  </si>
  <si>
    <t>H3</t>
  </si>
  <si>
    <t>PAD187</t>
  </si>
  <si>
    <t>DISP_DE</t>
  </si>
  <si>
    <t>GPIO187</t>
  </si>
  <si>
    <t>CT187</t>
  </si>
  <si>
    <t>NCE187</t>
  </si>
  <si>
    <t>FPIO187</t>
  </si>
  <si>
    <t>H4</t>
  </si>
  <si>
    <t>PAD188</t>
  </si>
  <si>
    <t>DISP_CM</t>
  </si>
  <si>
    <t>GPIO188</t>
  </si>
  <si>
    <t>CT188</t>
  </si>
  <si>
    <t>NCE188</t>
  </si>
  <si>
    <t>FPIO188</t>
  </si>
  <si>
    <t>PAD189</t>
  </si>
  <si>
    <t>DISP_PCLK</t>
  </si>
  <si>
    <t>GPIO189</t>
  </si>
  <si>
    <t>CT189</t>
  </si>
  <si>
    <t>NCE189</t>
  </si>
  <si>
    <t>FPIO189</t>
  </si>
  <si>
    <t>PAD190</t>
  </si>
  <si>
    <t>PAD191</t>
  </si>
  <si>
    <t>GPIO191</t>
  </si>
  <si>
    <t>CT191</t>
  </si>
  <si>
    <t>NCE191</t>
  </si>
  <si>
    <t>FPIO191</t>
  </si>
  <si>
    <t>PAD192</t>
  </si>
  <si>
    <t>GPIO192</t>
  </si>
  <si>
    <t>CT192</t>
  </si>
  <si>
    <t>NCE192</t>
  </si>
  <si>
    <t>FPIO192</t>
  </si>
  <si>
    <t>PAD193</t>
  </si>
  <si>
    <t>PAD194</t>
  </si>
  <si>
    <t>PAD195</t>
  </si>
  <si>
    <t>GPIO195</t>
  </si>
  <si>
    <t>CT195</t>
  </si>
  <si>
    <t>NCE195</t>
  </si>
  <si>
    <t>FPIO195</t>
  </si>
  <si>
    <t>PAD196</t>
  </si>
  <si>
    <t>PAD197</t>
  </si>
  <si>
    <t>PAD198</t>
  </si>
  <si>
    <t>PAD199</t>
  </si>
  <si>
    <t>GPIO199</t>
  </si>
  <si>
    <t>CT199</t>
  </si>
  <si>
    <t>NCE199</t>
  </si>
  <si>
    <t>FPIO199</t>
  </si>
  <si>
    <t>PAD200</t>
  </si>
  <si>
    <t>GPIO200</t>
  </si>
  <si>
    <t>CT200</t>
  </si>
  <si>
    <t>NCE200</t>
  </si>
  <si>
    <t>FPIO200</t>
  </si>
  <si>
    <t>PAD201</t>
  </si>
  <si>
    <t>GPIO201</t>
  </si>
  <si>
    <t>CT201</t>
  </si>
  <si>
    <t>NCE201</t>
  </si>
  <si>
    <t>FPIO201</t>
  </si>
  <si>
    <t>PAD202</t>
  </si>
  <si>
    <t>PAD203</t>
  </si>
  <si>
    <t>PAD204</t>
  </si>
  <si>
    <t>PAD205</t>
  </si>
  <si>
    <t>PAD206</t>
  </si>
  <si>
    <t>PAD207</t>
  </si>
  <si>
    <t>PAD208</t>
  </si>
  <si>
    <t>GPIO208</t>
  </si>
  <si>
    <t>CT208</t>
  </si>
  <si>
    <t>NCE208</t>
  </si>
  <si>
    <t>FPIO208</t>
  </si>
  <si>
    <t>PAD209</t>
  </si>
  <si>
    <t>DISP_ENB</t>
  </si>
  <si>
    <t>DISP_D1</t>
  </si>
  <si>
    <t>DBIB_CSX</t>
  </si>
  <si>
    <t>GPIO209</t>
  </si>
  <si>
    <t>CT209</t>
  </si>
  <si>
    <t>NCE209</t>
  </si>
  <si>
    <t>FPIO209</t>
  </si>
  <si>
    <t>PAD210</t>
  </si>
  <si>
    <t>DISP_XRST</t>
  </si>
  <si>
    <t>DISP_D4</t>
  </si>
  <si>
    <t>DBIB_DCX</t>
  </si>
  <si>
    <t>GPIO210</t>
  </si>
  <si>
    <t>CT210</t>
  </si>
  <si>
    <t>NCE210</t>
  </si>
  <si>
    <t>FPIO210</t>
  </si>
  <si>
    <t>PAD211</t>
  </si>
  <si>
    <t>DISP_R1</t>
  </si>
  <si>
    <t>DISP_D23</t>
  </si>
  <si>
    <t>DBIB_WRX</t>
  </si>
  <si>
    <t>GPIO211</t>
  </si>
  <si>
    <t>CT211</t>
  </si>
  <si>
    <t>NCE211</t>
  </si>
  <si>
    <t>FPIO211</t>
  </si>
  <si>
    <t>PAD212</t>
  </si>
  <si>
    <t>DISP_R2</t>
  </si>
  <si>
    <t>DISP_D22</t>
  </si>
  <si>
    <t>DBIB_RDX</t>
  </si>
  <si>
    <t>GPIO212</t>
  </si>
  <si>
    <t>CT212</t>
  </si>
  <si>
    <t>NCE212</t>
  </si>
  <si>
    <t>FPIO212</t>
  </si>
  <si>
    <t>PAD213</t>
  </si>
  <si>
    <t>DISP_G1</t>
  </si>
  <si>
    <t>DISP_D21</t>
  </si>
  <si>
    <t>DBIB_D0</t>
  </si>
  <si>
    <t>GPIO213</t>
  </si>
  <si>
    <t>CT213</t>
  </si>
  <si>
    <t>NCE213</t>
  </si>
  <si>
    <t>FPIO213</t>
  </si>
  <si>
    <t>PAD214</t>
  </si>
  <si>
    <t>DISP_G2</t>
  </si>
  <si>
    <t>DISP_D20</t>
  </si>
  <si>
    <t>DBIB_D1</t>
  </si>
  <si>
    <t>GPIO214</t>
  </si>
  <si>
    <t>CT214</t>
  </si>
  <si>
    <t>NCE214</t>
  </si>
  <si>
    <t>FPIO214</t>
  </si>
  <si>
    <t>PAD215</t>
  </si>
  <si>
    <t>DISP_B1</t>
  </si>
  <si>
    <t>DISP_D19</t>
  </si>
  <si>
    <t>DBIB_D2</t>
  </si>
  <si>
    <t>GPIO215</t>
  </si>
  <si>
    <t>CT215</t>
  </si>
  <si>
    <t>NCE215</t>
  </si>
  <si>
    <t>FPIO215</t>
  </si>
  <si>
    <t>PAD216</t>
  </si>
  <si>
    <t>DISP_B2</t>
  </si>
  <si>
    <t>DISP_D18</t>
  </si>
  <si>
    <t>DBIB_D3</t>
  </si>
  <si>
    <t>GPIO216</t>
  </si>
  <si>
    <t>CT216</t>
  </si>
  <si>
    <t>NCE216</t>
  </si>
  <si>
    <t>FPIO216</t>
  </si>
  <si>
    <t>PAD217</t>
  </si>
  <si>
    <t>DISP_HST</t>
  </si>
  <si>
    <t>DISP_HS</t>
  </si>
  <si>
    <t>DBIB_D4</t>
  </si>
  <si>
    <t>GPIO217</t>
  </si>
  <si>
    <t>CT217</t>
  </si>
  <si>
    <t>NCE217</t>
  </si>
  <si>
    <t>FPIO217</t>
  </si>
  <si>
    <t>PAD218</t>
  </si>
  <si>
    <t>DISP_VST</t>
  </si>
  <si>
    <t>DISP_VS</t>
  </si>
  <si>
    <t>DBIB_D5</t>
  </si>
  <si>
    <t>GPIO218</t>
  </si>
  <si>
    <t>CT218</t>
  </si>
  <si>
    <t>NCE218</t>
  </si>
  <si>
    <t>FPIO218</t>
  </si>
  <si>
    <t>PAD219</t>
  </si>
  <si>
    <t>DISP_HCK</t>
  </si>
  <si>
    <t>DISP_D3</t>
  </si>
  <si>
    <t>DBIB_D6</t>
  </si>
  <si>
    <t>GPIO219</t>
  </si>
  <si>
    <t>CT219</t>
  </si>
  <si>
    <t>NCE219</t>
  </si>
  <si>
    <t>FPIO219</t>
  </si>
  <si>
    <t>PAD220</t>
  </si>
  <si>
    <t>DISP_VCK</t>
  </si>
  <si>
    <t>DISP_D0</t>
  </si>
  <si>
    <t>DBIB_D7</t>
  </si>
  <si>
    <t>GPIO220</t>
  </si>
  <si>
    <t>CT220</t>
  </si>
  <si>
    <t>NCE220</t>
  </si>
  <si>
    <t>FPIO220</t>
  </si>
  <si>
    <t>PAD221</t>
  </si>
  <si>
    <t>DISP_D2</t>
  </si>
  <si>
    <t>GPIO221</t>
  </si>
  <si>
    <t>CT221</t>
  </si>
  <si>
    <t>NCE221</t>
  </si>
  <si>
    <t>FPIO221</t>
  </si>
  <si>
    <t>PAD222</t>
  </si>
  <si>
    <t>DISP_D13</t>
  </si>
  <si>
    <t>GPIO222</t>
  </si>
  <si>
    <t>CT222</t>
  </si>
  <si>
    <t>NCE222</t>
  </si>
  <si>
    <t>FPIO222</t>
  </si>
  <si>
    <t>PAD223</t>
  </si>
  <si>
    <t>DISP_D14</t>
  </si>
  <si>
    <t>GPIO223</t>
  </si>
  <si>
    <t>CT223</t>
  </si>
  <si>
    <t>NCE223</t>
  </si>
  <si>
    <t>MNCE3_0*</t>
  </si>
  <si>
    <t>FPIO223</t>
  </si>
  <si>
    <t>GPIO</t>
  </si>
  <si>
    <t>A1</t>
  </si>
  <si>
    <t>A16</t>
  </si>
  <si>
    <t>LPADC_VREF</t>
  </si>
  <si>
    <t>Requires 0.1uF cap if LPADC (AUDADC) will be used</t>
  </si>
  <si>
    <t>A3</t>
  </si>
  <si>
    <t>A14</t>
  </si>
  <si>
    <t>LPADCD0NSE0</t>
  </si>
  <si>
    <t>If used, requires typically 100nF DC-blocking cap</t>
  </si>
  <si>
    <t>A2</t>
  </si>
  <si>
    <t>A15</t>
  </si>
  <si>
    <t>LPADCD0PSE1</t>
  </si>
  <si>
    <t>C16</t>
  </si>
  <si>
    <t>NC</t>
  </si>
  <si>
    <t>D16</t>
  </si>
  <si>
    <t>VSS</t>
  </si>
  <si>
    <t>Must be connected to Ground.</t>
  </si>
  <si>
    <t>B3</t>
  </si>
  <si>
    <t>B14</t>
  </si>
  <si>
    <t>LPMICBIAS</t>
  </si>
  <si>
    <t>Requires 2.2uF cap if LPMICBIAS will be used to power external analog microphone</t>
  </si>
  <si>
    <t>L16</t>
  </si>
  <si>
    <t>MIPI_CLKN</t>
  </si>
  <si>
    <t>K1</t>
  </si>
  <si>
    <t>M16</t>
  </si>
  <si>
    <t>MIPI_CLKP</t>
  </si>
  <si>
    <t>R16</t>
  </si>
  <si>
    <t>MIPI_D0N</t>
  </si>
  <si>
    <t>T16</t>
  </si>
  <si>
    <t>MIPI_D0P</t>
  </si>
  <si>
    <t>N16</t>
  </si>
  <si>
    <t>MIPI_D1N</t>
  </si>
  <si>
    <t>P16</t>
  </si>
  <si>
    <t>MIPI_D1P</t>
  </si>
  <si>
    <t>RSTN</t>
  </si>
  <si>
    <r>
      <t>Recommend 1nF cap to filter external noise/glitches.  If external IC is connected to control nRST, it must be</t>
    </r>
    <r>
      <rPr>
        <sz val="11"/>
        <rFont val="Calibri"/>
        <family val="2"/>
        <scheme val="minor"/>
      </rPr>
      <t xml:space="preserve"> open-drain.</t>
    </r>
  </si>
  <si>
    <t>SIMOBUCK_SW</t>
  </si>
  <si>
    <t xml:space="preserve">Inductor to SIMOBUCK_SW </t>
  </si>
  <si>
    <t>SIMOBUCK_SWSEL</t>
  </si>
  <si>
    <t xml:space="preserve">Inductor from SIMOBUCK_SW </t>
  </si>
  <si>
    <t>T14</t>
  </si>
  <si>
    <t>USB0PN</t>
  </si>
  <si>
    <t>Refer to USB design guidelines for recommended protection circuitry.  If VDDUSB33 is supplied when USB is not in use, then a 1M pull-down is required to avoid leakage. 
Leave unconnected if not using USB</t>
  </si>
  <si>
    <t>M5</t>
  </si>
  <si>
    <t>T13</t>
  </si>
  <si>
    <t>USB0PP</t>
  </si>
  <si>
    <t>P15</t>
  </si>
  <si>
    <t>VDD18</t>
  </si>
  <si>
    <r>
      <t xml:space="preserve">External 1.8V supply for MIPI/DSI Interface.  </t>
    </r>
    <r>
      <rPr>
        <sz val="11"/>
        <rFont val="Calibri"/>
        <family val="2"/>
        <scheme val="minor"/>
      </rPr>
      <t xml:space="preserve">Recommend load switch or LDO with power-enable control to eliminate leakage when DSI is off. </t>
    </r>
    <r>
      <rPr>
        <sz val="11"/>
        <color theme="1"/>
        <rFont val="Calibri"/>
        <family val="2"/>
        <scheme val="minor"/>
      </rPr>
      <t>2.2uF cap to ground required. Can tie to ground if not using MIPI/DSI or the Display clock PLL</t>
    </r>
  </si>
  <si>
    <t>VDDA</t>
  </si>
  <si>
    <t>MCU_VDD, 1uF cap to ground</t>
  </si>
  <si>
    <t>B2</t>
  </si>
  <si>
    <t>B15</t>
  </si>
  <si>
    <t>VDDAUDA</t>
  </si>
  <si>
    <t>External Low-Noise 1.8V supply for LPAUDADC and HF XTAL.  LDO with proper specs must be used.  The  LPADC for audio has strict noise and PSRR requirements.  
VDDAUDA must be powered even if not using AUDADC, but without strict noise requirements. 2.2uF cap to ground required. Supply min/max must be between 1.62v and 1.98v.</t>
  </si>
  <si>
    <t>VDDC</t>
  </si>
  <si>
    <t>4.7uF or 10uF cap to ground required (Internal LDO/Buck output).  
For lowest power consumption use 10uF
 (DO NOT connect to MCU_VDD)</t>
  </si>
  <si>
    <t>VDDC_LV</t>
  </si>
  <si>
    <t>C13</t>
  </si>
  <si>
    <t>C2</t>
  </si>
  <si>
    <t>VDDF</t>
  </si>
  <si>
    <t>D1</t>
  </si>
  <si>
    <t>T3</t>
  </si>
  <si>
    <t>VDDH</t>
  </si>
  <si>
    <t>MCU_VDD, 2.2uF cap to ground</t>
  </si>
  <si>
    <t>D14</t>
  </si>
  <si>
    <t>VDDH1</t>
  </si>
  <si>
    <t>I/O Voltage supply for GPIO in VDDH1 Domain.  2.2uF cap to ground</t>
  </si>
  <si>
    <t>E1</t>
  </si>
  <si>
    <t>D15</t>
  </si>
  <si>
    <t>VDDH2</t>
  </si>
  <si>
    <t>I/O Voltage supply for GPIO in VDDH2 Domain, 2.2uF cap to ground</t>
  </si>
  <si>
    <t>VDDH3</t>
  </si>
  <si>
    <t>I/O Voltage supply for GPIO in VDDH3 Domain, 2.2uF cap to ground (recommend increasing to 4.7uF is using Octal or Hex SPI, especially if operating at 1.2v and/or 96MHz DDR or above)</t>
  </si>
  <si>
    <t>T9</t>
  </si>
  <si>
    <t>VDDH4</t>
  </si>
  <si>
    <t>VDDH5</t>
  </si>
  <si>
    <t>I/O Voltage supply for GPIO in VDDH5 Domain, 2.2uF cap to ground.  (Note CSP does not have VDDH5)</t>
  </si>
  <si>
    <t>B1</t>
  </si>
  <si>
    <t>VDDP</t>
  </si>
  <si>
    <t xml:space="preserve">MCU_VDD, 10uF cap to ground - Recommend use of 10V 10uF Capacitor with &lt;20% drop in capacitance at 1.8V bias, such as: CL05A106MP8NUB8.    </t>
  </si>
  <si>
    <t>C14</t>
  </si>
  <si>
    <t>C1</t>
  </si>
  <si>
    <t>VDDS</t>
  </si>
  <si>
    <t>L5</t>
  </si>
  <si>
    <t>P13</t>
  </si>
  <si>
    <t>VDDUSB0P9</t>
  </si>
  <si>
    <t>External 0.9V required for USB.  Can be supplied at same time as 3.3V or at later time, but must not be supplied before/without 3.3V supply for more than 10ms.  Refer to power sequencing guidelines. 2.2uF cap to ground required.
Tie to ground if USB is not used.</t>
  </si>
  <si>
    <t>R13</t>
  </si>
  <si>
    <t>VDDUSB33</t>
  </si>
  <si>
    <t>External 3.3V supply required for USB, Refer to power sequencing guidelines.  2.2uF cap to ground required.
Tie to ground if USB is not used.</t>
  </si>
  <si>
    <t>T4</t>
  </si>
  <si>
    <t>Ground</t>
  </si>
  <si>
    <t>N15</t>
  </si>
  <si>
    <t>VSS18</t>
  </si>
  <si>
    <t>VSSA</t>
  </si>
  <si>
    <t>B16</t>
  </si>
  <si>
    <t>VSSAUDA</t>
  </si>
  <si>
    <t>R14</t>
  </si>
  <si>
    <t>VSSAUSB</t>
  </si>
  <si>
    <t>VSSP</t>
  </si>
  <si>
    <t>E16</t>
  </si>
  <si>
    <t>XI32M</t>
  </si>
  <si>
    <t>Hi Speed Crystal (typically 48MHz, 24MHz, 32MHz, 24.576MHz, or 19.2MHz).  Use crystal specified for 6pF load caps.  MCU has internal tunable load caps with 6pF nominal value, so no external load caps required (but recommend including footprint for load caps for flexibility)</t>
  </si>
  <si>
    <t>F16</t>
  </si>
  <si>
    <t>XO32M</t>
  </si>
  <si>
    <t>Hi Speed crystal or Clock (typically 48MHz, 24MHz, 32MHz, 24.576MHz, or 19.2MHz)</t>
  </si>
  <si>
    <t>XI</t>
  </si>
  <si>
    <t>32.768KHz crystal with 7pF or less load capacitance, and 90Kohm or less ESR</t>
  </si>
  <si>
    <t>XO</t>
  </si>
  <si>
    <t>32.768kHz crystal or clock</t>
  </si>
  <si>
    <t>Total Balls</t>
  </si>
  <si>
    <t>Required: VDDP=VDDH=VDDA=VDDB = VDD_MCU</t>
  </si>
  <si>
    <t>VDD_MCU max operating range is 1.71V to 2.20V</t>
  </si>
  <si>
    <t>If using 1.8V MCU_VDD, please ensure that the voltage regulation is tightly controlled such that MCU_VDD does not drop below 1.71V, otherwise brownout reset may be triggered.</t>
  </si>
  <si>
    <t xml:space="preserve">NOTE: Only explicitly designated MNCEn_x pin functions may be used as chip select for MSPI.  </t>
  </si>
  <si>
    <t>Component Recommendations:</t>
  </si>
  <si>
    <t>SIMO Buck</t>
  </si>
  <si>
    <t xml:space="preserve">
For operation across the full voltage and temperature range, an inductor with the following characteristics is required:
● 2.2 uH
● Saturation current ≥ 1A
● Maximum DC resistance &lt; 0.55 ohms
● Operating frequency range &gt; 20 MHz
● High Q, with Q&gt;20 between 2MHz and 10MHz
Recommended Inductors:
•Murata DFE201210U-2R2M=P2(0805)
•Taiyo Yuden LSCND1608HKT2R2MF (0603)</t>
  </si>
  <si>
    <t>Capacitors for VDDC, VDDC_LV, VDDF, and VDDS</t>
  </si>
  <si>
    <t xml:space="preserve">For optimal buck efficiency and lowest power consumption, recommend use of 0402, 10uF, 6.7 V, X5R caps for VDDC, VDDC_LV, VDDF, and VDDS. Recommend use of caps with performance similar to Murata GRT155R61A106ME13J.
For smaller footprint at cost of slightly higher power consumption, 0201, 4.7 μF, 6.7 V, X5R caps may be used. If using 0201 caps, recommend capacitors with performance similar to: Murata GRM035R60J475ME15 (https://www.murata.com/en-us/products/productdetail?partno=GRM035R60J475ME15%23 )
</t>
  </si>
  <si>
    <t>CSP package size</t>
  </si>
  <si>
    <t>4.93mm x 4.69mm</t>
  </si>
  <si>
    <t>0.35mm ball pitch</t>
  </si>
  <si>
    <t>Function Name</t>
  </si>
  <si>
    <t>Function Description</t>
  </si>
  <si>
    <t>Pad Function Name</t>
  </si>
  <si>
    <t>Functional Interface</t>
  </si>
  <si>
    <t>Description</t>
  </si>
  <si>
    <t>Pin Type</t>
  </si>
  <si>
    <t>Packages</t>
  </si>
  <si>
    <t>ADCSE#</t>
  </si>
  <si>
    <t>Analog to Digital Converter SE IN#</t>
  </si>
  <si>
    <t xml:space="preserve">Clock </t>
  </si>
  <si>
    <t xml:space="preserve">32kHZ from analog </t>
  </si>
  <si>
    <t>Output</t>
  </si>
  <si>
    <t>KBR</t>
  </si>
  <si>
    <t xml:space="preserve">Oscillator output clock   </t>
  </si>
  <si>
    <t>ADC10</t>
  </si>
  <si>
    <t>ADC_TEST</t>
  </si>
  <si>
    <t>ADC data bit output</t>
  </si>
  <si>
    <t>KXR</t>
  </si>
  <si>
    <t>CMPIN#</t>
  </si>
  <si>
    <t>Voltage comparator input #</t>
  </si>
  <si>
    <t>ADC4</t>
  </si>
  <si>
    <t>Both</t>
  </si>
  <si>
    <t>CMPRF#</t>
  </si>
  <si>
    <t>Comparator reference #</t>
  </si>
  <si>
    <t>ADCCLK</t>
  </si>
  <si>
    <t>CT#</t>
  </si>
  <si>
    <t>Timer/counter #</t>
  </si>
  <si>
    <t>ADCEOC</t>
  </si>
  <si>
    <t>DISP_SCLK</t>
  </si>
  <si>
    <t>RGB RGB Display SPI Clock</t>
  </si>
  <si>
    <t>ADCIN</t>
  </si>
  <si>
    <t>Analog Testing Analog in</t>
  </si>
  <si>
    <t>RGB Display SPI Data Out</t>
  </si>
  <si>
    <t>ADCOUT0</t>
  </si>
  <si>
    <t>DISP_CS</t>
  </si>
  <si>
    <t>RGB Display SPI Chip Select</t>
  </si>
  <si>
    <t>ADCOUT1</t>
  </si>
  <si>
    <t>DISP_DC</t>
  </si>
  <si>
    <t>RGB Display SPI DCx</t>
  </si>
  <si>
    <t>ADCOUT10</t>
  </si>
  <si>
    <t>RGB Display RGB HSYNC</t>
  </si>
  <si>
    <t>ADCOUT11</t>
  </si>
  <si>
    <t>RGB Display RGB VSYNC</t>
  </si>
  <si>
    <t>ADCOUT12</t>
  </si>
  <si>
    <t>RGB Display RGB Data Enable</t>
  </si>
  <si>
    <t>ADCOUT13</t>
  </si>
  <si>
    <t>RGB Display RGB Pixel Clock</t>
  </si>
  <si>
    <t>ADCOUT2</t>
  </si>
  <si>
    <t>RGB Display RGB Color Mode</t>
  </si>
  <si>
    <t>ADCOUT3</t>
  </si>
  <si>
    <t>RGB Display RGB Shutdown</t>
  </si>
  <si>
    <t>ADCOUT4</t>
  </si>
  <si>
    <t>RGB Display Data 0</t>
  </si>
  <si>
    <t>ADCOUT5</t>
  </si>
  <si>
    <t>RGB Display Data 1</t>
  </si>
  <si>
    <t>ADCOUT6</t>
  </si>
  <si>
    <t>RGB Display Data 2</t>
  </si>
  <si>
    <t>ADCOUT7</t>
  </si>
  <si>
    <t>RGB Display Data 3</t>
  </si>
  <si>
    <t>ADCOUT8</t>
  </si>
  <si>
    <t>RGB Display Data 4</t>
  </si>
  <si>
    <t>ADCOUT9</t>
  </si>
  <si>
    <t>RGB Display Data 5</t>
  </si>
  <si>
    <t>ADC</t>
  </si>
  <si>
    <t>Analog to Digital Converter SE IN0</t>
  </si>
  <si>
    <t>Input</t>
  </si>
  <si>
    <t>RGB Display Data 6</t>
  </si>
  <si>
    <t>Analog to Digital Converter SE IN1</t>
  </si>
  <si>
    <t>RGB Display Data 7</t>
  </si>
  <si>
    <t>Analog to Digital Converter SE IN2</t>
  </si>
  <si>
    <t>RGB Display Data 8</t>
  </si>
  <si>
    <t>Analog to Digital Converter SE IN3</t>
  </si>
  <si>
    <t>RGB Display Data 9</t>
  </si>
  <si>
    <t>Analog to Digital Converter SE IN4</t>
  </si>
  <si>
    <t>RGB Display Data 10</t>
  </si>
  <si>
    <t>Analog to Digital Converter SE IN5</t>
  </si>
  <si>
    <t xml:space="preserve">Input </t>
  </si>
  <si>
    <t>RGB Display Data 11</t>
  </si>
  <si>
    <t>Analog to Digital Converter SE IN6</t>
  </si>
  <si>
    <t>RGB Display Data 12</t>
  </si>
  <si>
    <t>Analog to Digital Converter SE IN7</t>
  </si>
  <si>
    <t>RGB Display Data 13</t>
  </si>
  <si>
    <t>ADCSE8</t>
  </si>
  <si>
    <t>Analog to Digital Converter SE IN8</t>
  </si>
  <si>
    <t>RGB Display Data 14</t>
  </si>
  <si>
    <t>ADCSE9</t>
  </si>
  <si>
    <t>Analog to Digital Converter SE IN9</t>
  </si>
  <si>
    <t>RGB Display Data 15</t>
  </si>
  <si>
    <t>ADCSTN</t>
  </si>
  <si>
    <t>RGB Display Data 16</t>
  </si>
  <si>
    <t xml:space="preserve">Ambiq Analog test I/O - Buffered  </t>
  </si>
  <si>
    <t>RGB Display Data 17</t>
  </si>
  <si>
    <t xml:space="preserve">Ambiq Analog test I/O - Unbuffered </t>
  </si>
  <si>
    <t>RGB Display Data 18</t>
  </si>
  <si>
    <t>BLE_ANATEST0</t>
  </si>
  <si>
    <t>Analog test I/O - BLE 0</t>
  </si>
  <si>
    <t>RGB Display Data 19</t>
  </si>
  <si>
    <t>BLE_ANATEST1</t>
  </si>
  <si>
    <t>Analog test I/O - BLE 1</t>
  </si>
  <si>
    <t>RGB Display Data 20</t>
  </si>
  <si>
    <t>BLE_XI</t>
  </si>
  <si>
    <t>Clock</t>
  </si>
  <si>
    <t xml:space="preserve">BLE RFIC 32.768kHz crystal input   </t>
  </si>
  <si>
    <t>XT</t>
  </si>
  <si>
    <t>RGB Display Data 21</t>
  </si>
  <si>
    <t>BLE_XI24M</t>
  </si>
  <si>
    <t>BLE RFIC 24.576MHz crystal input</t>
  </si>
  <si>
    <t>XT24M</t>
  </si>
  <si>
    <t>RGB Display Data 22</t>
  </si>
  <si>
    <t>BLE_XO</t>
  </si>
  <si>
    <t xml:space="preserve">BLE RFIC 32.768kHz crystal output   </t>
  </si>
  <si>
    <t>RGB Display Data 23</t>
  </si>
  <si>
    <t>BLE_XO24M</t>
  </si>
  <si>
    <t>BLE RFIC 24.576MHz crystal output</t>
  </si>
  <si>
    <t>DSP_TCK</t>
  </si>
  <si>
    <t xml:space="preserve">Secondary JTAG tck clock interface </t>
  </si>
  <si>
    <t>BLEIF_CSN</t>
  </si>
  <si>
    <t>BLE_OBS</t>
  </si>
  <si>
    <t>BLE Interface CSN Observation</t>
  </si>
  <si>
    <t>DSP_TDI</t>
  </si>
  <si>
    <t>Secondary JTAG tdi input</t>
  </si>
  <si>
    <t>BLEIF_IRQ</t>
  </si>
  <si>
    <t>BLE Interface IRQ Observation</t>
  </si>
  <si>
    <t>DSP_TDO</t>
  </si>
  <si>
    <t>Secondary JTAG tdo output</t>
  </si>
  <si>
    <t>BLEIF_MISO</t>
  </si>
  <si>
    <t>BLE Interface MISO Observation</t>
  </si>
  <si>
    <t>DSP_TMS</t>
  </si>
  <si>
    <t xml:space="preserve">Secondary JTAG tms input </t>
  </si>
  <si>
    <t>BLEIF_MOSI</t>
  </si>
  <si>
    <t>BLE Interface MOSI Observation</t>
  </si>
  <si>
    <t>DSP_TRSTN</t>
  </si>
  <si>
    <t>Secondary JTAG TRSTN input</t>
  </si>
  <si>
    <t>BLEIF_SCK</t>
  </si>
  <si>
    <t>BLE Interface SCK Observation</t>
  </si>
  <si>
    <t>GPIO#</t>
  </si>
  <si>
    <t>General purpose I/O  #</t>
  </si>
  <si>
    <t>BLEIF_STATUS</t>
  </si>
  <si>
    <t>BLE Interface STATUS Observation</t>
  </si>
  <si>
    <t>I2S#_CLK</t>
  </si>
  <si>
    <t xml:space="preserve">I2S# Bit clock </t>
  </si>
  <si>
    <t>CCRG</t>
  </si>
  <si>
    <t>I2S#_DATA</t>
  </si>
  <si>
    <t>I2S# Data output</t>
  </si>
  <si>
    <t>CHNSEL</t>
  </si>
  <si>
    <t>I2S#_WS</t>
  </si>
  <si>
    <t>I2S# L/R clock</t>
  </si>
  <si>
    <t>CLAMP</t>
  </si>
  <si>
    <t>Power</t>
  </si>
  <si>
    <t>High voltage domain power supply</t>
  </si>
  <si>
    <t>M#MISO</t>
  </si>
  <si>
    <t>SPI Master # input data</t>
  </si>
  <si>
    <t>M#MOSI</t>
  </si>
  <si>
    <t xml:space="preserve">SPI Master # output data </t>
  </si>
  <si>
    <t xml:space="preserve">32MHz Oscillator output clock   </t>
  </si>
  <si>
    <t>M#SCK</t>
  </si>
  <si>
    <t xml:space="preserve">SPI Master # clock  </t>
  </si>
  <si>
    <t>CME</t>
  </si>
  <si>
    <t>Test</t>
  </si>
  <si>
    <t>Internal function (SCAN)</t>
  </si>
  <si>
    <t>M#SCL</t>
  </si>
  <si>
    <t xml:space="preserve">I2C Master # clock  </t>
  </si>
  <si>
    <t>CMLE</t>
  </si>
  <si>
    <t>M#SDAWIR3</t>
  </si>
  <si>
    <t>I2C Master # I/O data  (I2C) 3 Wire data (SPI)</t>
  </si>
  <si>
    <t>Comparator</t>
  </si>
  <si>
    <t>Voltage comparator input 0</t>
  </si>
  <si>
    <t>MIPI DPHY Clock Lane N</t>
  </si>
  <si>
    <t xml:space="preserve">Voltage comparator input 1  </t>
  </si>
  <si>
    <t>MIPI DPHY Clock Lane P</t>
  </si>
  <si>
    <t>CMPOUT</t>
  </si>
  <si>
    <t>Voltage comparator output</t>
  </si>
  <si>
    <t>MIPI DPHY Data Lane 0N</t>
  </si>
  <si>
    <t xml:space="preserve">Comparator reference 0  </t>
  </si>
  <si>
    <t>MIPI DPHY Data Lane 0P</t>
  </si>
  <si>
    <t xml:space="preserve">Comparator reference 1   </t>
  </si>
  <si>
    <t>MIPI DPHY Data Lane 1N</t>
  </si>
  <si>
    <t xml:space="preserve">Comparator reference 2  </t>
  </si>
  <si>
    <t>MIPI DPHY Data Lane 1P</t>
  </si>
  <si>
    <t>Timer/Counter</t>
  </si>
  <si>
    <t xml:space="preserve">Timer/counter 0    </t>
  </si>
  <si>
    <t>MSPI#_0</t>
  </si>
  <si>
    <t>Quad/Octal MSPI Master # Interface Signal0</t>
  </si>
  <si>
    <t>Timer/counter 1</t>
  </si>
  <si>
    <t>MSPI#_1</t>
  </si>
  <si>
    <t>Timer/counter 10</t>
  </si>
  <si>
    <t>MSPI#_2</t>
  </si>
  <si>
    <t>Timer/counter 11</t>
  </si>
  <si>
    <t>MSPI#_3</t>
  </si>
  <si>
    <t>Timer/counter 12</t>
  </si>
  <si>
    <t>MSPI#_4</t>
  </si>
  <si>
    <t>Timer/counter 13</t>
  </si>
  <si>
    <t>MSPI#_5</t>
  </si>
  <si>
    <t>Timer/counter 14</t>
  </si>
  <si>
    <t>MSPI#_6</t>
  </si>
  <si>
    <t>Timer/counter 15</t>
  </si>
  <si>
    <t>MSPI#_7</t>
  </si>
  <si>
    <t>Timer/counter 16</t>
  </si>
  <si>
    <t>MSPI#_8</t>
  </si>
  <si>
    <t>Timer/counter 17</t>
  </si>
  <si>
    <t>MSPI#_9</t>
  </si>
  <si>
    <t>Timer/counter 18</t>
  </si>
  <si>
    <t>NCE#</t>
  </si>
  <si>
    <t>IO Master N Chip Select #</t>
  </si>
  <si>
    <t>Timer/counter 19</t>
  </si>
  <si>
    <t>PDM#_CLK</t>
  </si>
  <si>
    <t xml:space="preserve">PDM# Clock output </t>
  </si>
  <si>
    <t>Timer/counter 2</t>
  </si>
  <si>
    <t>PDM#_DATA</t>
  </si>
  <si>
    <t>PDM# audio data input to chip</t>
  </si>
  <si>
    <t>Timer/counter 20</t>
  </si>
  <si>
    <t>SDIF_CLKOUT</t>
  </si>
  <si>
    <t>SD/SDIO/MMC Clock to Card (CLK)</t>
  </si>
  <si>
    <t>Timer/counter 21</t>
  </si>
  <si>
    <t>SDIF_CMD</t>
  </si>
  <si>
    <t>SD1/SD4/MMC Command pin</t>
  </si>
  <si>
    <t>Timer/counter 22</t>
  </si>
  <si>
    <t>SDIF_DAT#</t>
  </si>
  <si>
    <t>SD/SDIO/MMC Data# pin</t>
  </si>
  <si>
    <t>Timer/counter 23</t>
  </si>
  <si>
    <t>Configurable Slave Interrupt</t>
  </si>
  <si>
    <t>Timer/counter 24</t>
  </si>
  <si>
    <t>SLINTGP</t>
  </si>
  <si>
    <t>Loopback Slave Interrupt</t>
  </si>
  <si>
    <t>Timer/counter 25</t>
  </si>
  <si>
    <t xml:space="preserve">SPI Slave output data  </t>
  </si>
  <si>
    <t>Timer/counter 26</t>
  </si>
  <si>
    <t>SLMISOLB</t>
  </si>
  <si>
    <t>Timer/counter 27</t>
  </si>
  <si>
    <t xml:space="preserve">SPI Slave input data  </t>
  </si>
  <si>
    <t>Timer/counter 28</t>
  </si>
  <si>
    <t xml:space="preserve">SPI Slave chip enable </t>
  </si>
  <si>
    <t>Timer/counter 29</t>
  </si>
  <si>
    <t xml:space="preserve">SPI Slave clock  </t>
  </si>
  <si>
    <t>Timer/counter 3</t>
  </si>
  <si>
    <t xml:space="preserve">I2C Slave clock  </t>
  </si>
  <si>
    <t>Timer/counter 30</t>
  </si>
  <si>
    <t xml:space="preserve">Software debug clock Input  </t>
  </si>
  <si>
    <t>Timer/counter 31</t>
  </si>
  <si>
    <t xml:space="preserve">Software data I/O   </t>
  </si>
  <si>
    <t>Timer/counter 32</t>
  </si>
  <si>
    <t xml:space="preserve">Serial Wire Debug         </t>
  </si>
  <si>
    <t>Timer/counter 33</t>
  </si>
  <si>
    <t>SWTRACE#</t>
  </si>
  <si>
    <t>Serial Wire Debug Trace Output #</t>
  </si>
  <si>
    <t>Timer/counter 34</t>
  </si>
  <si>
    <t>TRIG#</t>
  </si>
  <si>
    <t>ADC trigger input #</t>
  </si>
  <si>
    <t>Timer/counter 35</t>
  </si>
  <si>
    <t>TXEN</t>
  </si>
  <si>
    <t>Transmitter enable</t>
  </si>
  <si>
    <t>Timer/counter 36</t>
  </si>
  <si>
    <t>UART#CTS</t>
  </si>
  <si>
    <t>UART# Clear to Send (CTS)</t>
  </si>
  <si>
    <t>Timer/counter 37</t>
  </si>
  <si>
    <t>UART#RTS</t>
  </si>
  <si>
    <t>UART# Request to Send (RTS)</t>
  </si>
  <si>
    <t>Timer/counter 38</t>
  </si>
  <si>
    <t>UART#RX</t>
  </si>
  <si>
    <t xml:space="preserve">UART# receive input  </t>
  </si>
  <si>
    <t>Timer/counter 39</t>
  </si>
  <si>
    <t>UART#TX</t>
  </si>
  <si>
    <t xml:space="preserve">UART# transmit output   </t>
  </si>
  <si>
    <t>Timer/counter 4</t>
  </si>
  <si>
    <t>Timer/counter 40</t>
  </si>
  <si>
    <t>Timer/counter 41</t>
  </si>
  <si>
    <t>Timer/counter 42</t>
  </si>
  <si>
    <t>Timer/counter 43</t>
  </si>
  <si>
    <t>Timer/counter 44</t>
  </si>
  <si>
    <t>Timer/counter 45</t>
  </si>
  <si>
    <t>Timer/counter 46</t>
  </si>
  <si>
    <t>Timer/counter 47</t>
  </si>
  <si>
    <t>Timer/counter 48</t>
  </si>
  <si>
    <t>Timer/counter 49</t>
  </si>
  <si>
    <t>Timer/counter 5</t>
  </si>
  <si>
    <t>Timer/counter 50</t>
  </si>
  <si>
    <t>Timer/counter 51</t>
  </si>
  <si>
    <t>Timer/counter 52</t>
  </si>
  <si>
    <t>Timer/counter 53</t>
  </si>
  <si>
    <t>Timer/counter 54</t>
  </si>
  <si>
    <t>Timer/counter 55</t>
  </si>
  <si>
    <t>Timer/counter 56</t>
  </si>
  <si>
    <t>Timer/counter 57</t>
  </si>
  <si>
    <t>Timer/counter 58</t>
  </si>
  <si>
    <t>Timer/counter 59</t>
  </si>
  <si>
    <t>Timer/counter 6</t>
  </si>
  <si>
    <t>Timer/counter 60</t>
  </si>
  <si>
    <t>Timer/counter 61</t>
  </si>
  <si>
    <t>Timer/counter 62</t>
  </si>
  <si>
    <t>Timer/counter 63</t>
  </si>
  <si>
    <t>Timer/counter 64</t>
  </si>
  <si>
    <t>Timer/counter 65</t>
  </si>
  <si>
    <t>Timer/counter 66</t>
  </si>
  <si>
    <t>Timer/counter 67</t>
  </si>
  <si>
    <t>Timer/counter 68</t>
  </si>
  <si>
    <t>Timer/counter 69</t>
  </si>
  <si>
    <t>Timer/counter 7</t>
  </si>
  <si>
    <t>Timer/counter 70</t>
  </si>
  <si>
    <t>Timer/counter 71</t>
  </si>
  <si>
    <t>Timer/counter 72</t>
  </si>
  <si>
    <t>Timer/counter 73</t>
  </si>
  <si>
    <t>Timer/counter 74</t>
  </si>
  <si>
    <t>Timer/counter 75</t>
  </si>
  <si>
    <t>Timer/counter 76</t>
  </si>
  <si>
    <t>Timer/counter 77</t>
  </si>
  <si>
    <t>Timer/counter 78</t>
  </si>
  <si>
    <t>Timer/counter 79</t>
  </si>
  <si>
    <t>Timer/counter 8</t>
  </si>
  <si>
    <t>Timer/counter 80</t>
  </si>
  <si>
    <t>Timer/counter 81</t>
  </si>
  <si>
    <t>Timer/counter 82</t>
  </si>
  <si>
    <t>Timer/counter 83</t>
  </si>
  <si>
    <t>Timer/counter 84</t>
  </si>
  <si>
    <t>Timer/counter 85</t>
  </si>
  <si>
    <t>Timer/counter 86</t>
  </si>
  <si>
    <t>Timer/counter 87</t>
  </si>
  <si>
    <t>Timer/counter 88</t>
  </si>
  <si>
    <t>Timer/counter 89</t>
  </si>
  <si>
    <t>Timer/counter 9</t>
  </si>
  <si>
    <t>DFT_ISO</t>
  </si>
  <si>
    <t>DFT_RET</t>
  </si>
  <si>
    <t>DIG_PROBE</t>
  </si>
  <si>
    <t>Digital signal output for test-modes for the MRAM</t>
  </si>
  <si>
    <t>Display_RGB</t>
  </si>
  <si>
    <t>Display RGB Color Mode</t>
  </si>
  <si>
    <t>Display Data 0</t>
  </si>
  <si>
    <t>Display Data 1</t>
  </si>
  <si>
    <t>Display Data 10</t>
  </si>
  <si>
    <t>Display Data 11</t>
  </si>
  <si>
    <t>Display Data 12</t>
  </si>
  <si>
    <t>Display Data 13</t>
  </si>
  <si>
    <t>Display Data 14</t>
  </si>
  <si>
    <t>Display Data 15</t>
  </si>
  <si>
    <t>Display Data 16</t>
  </si>
  <si>
    <t>Display Data 17</t>
  </si>
  <si>
    <t>Display Data 18</t>
  </si>
  <si>
    <t>Display Data 19</t>
  </si>
  <si>
    <t>Display Data 2</t>
  </si>
  <si>
    <t>Display Data 20</t>
  </si>
  <si>
    <t>Display Data 21</t>
  </si>
  <si>
    <t>Display Data 22</t>
  </si>
  <si>
    <t>Display Data 23</t>
  </si>
  <si>
    <t>Display Data 3</t>
  </si>
  <si>
    <t>Display Data 4</t>
  </si>
  <si>
    <t>Display Data 5</t>
  </si>
  <si>
    <t>Display Data 6</t>
  </si>
  <si>
    <t>Display Data 7</t>
  </si>
  <si>
    <t>Display Data 8</t>
  </si>
  <si>
    <t>Display Data 9</t>
  </si>
  <si>
    <t>Display RGB Data Enable</t>
  </si>
  <si>
    <t>Display RGB HSYNC</t>
  </si>
  <si>
    <t>Display RGB Pixel Clock</t>
  </si>
  <si>
    <t>Display_SPI</t>
  </si>
  <si>
    <t>Display SPI Data0</t>
  </si>
  <si>
    <t>Display SPI Data1</t>
  </si>
  <si>
    <t>Display SPI Data2</t>
  </si>
  <si>
    <t>Display SPI Data3</t>
  </si>
  <si>
    <t>Display SPI CLK</t>
  </si>
  <si>
    <t>Display RGB Shutdown</t>
  </si>
  <si>
    <t>DISP_SPI_CS</t>
  </si>
  <si>
    <t>Display SPI Chip Select</t>
  </si>
  <si>
    <t>Display SPI DCx</t>
  </si>
  <si>
    <t>DISP_SPI_SCLK</t>
  </si>
  <si>
    <t>Display SPI Clock</t>
  </si>
  <si>
    <t>Display SPI Data Out</t>
  </si>
  <si>
    <t>Display RGB VSYNC</t>
  </si>
  <si>
    <t>JTAG</t>
  </si>
  <si>
    <t xml:space="preserve">JTAG tck clock interface </t>
  </si>
  <si>
    <t>JTAG tdi input</t>
  </si>
  <si>
    <t>JTAG tdo output</t>
  </si>
  <si>
    <t xml:space="preserve">JTAG tms input </t>
  </si>
  <si>
    <t>JTAG TRSTN input</t>
  </si>
  <si>
    <t>EXTHF</t>
  </si>
  <si>
    <t>External input for High Frequency Oscillator</t>
  </si>
  <si>
    <t>EXTHFA</t>
  </si>
  <si>
    <t xml:space="preserve">External Clock Input for High Frequency Oscillator     </t>
  </si>
  <si>
    <t>EXTHFB</t>
  </si>
  <si>
    <t>EXTHFS</t>
  </si>
  <si>
    <t>High frequency RC oscillator external input</t>
  </si>
  <si>
    <t>EXTLF</t>
  </si>
  <si>
    <t>External input for Low Frequency Oscillator</t>
  </si>
  <si>
    <t>EXTXT</t>
  </si>
  <si>
    <t>External input for XTAL oscillator Input</t>
  </si>
  <si>
    <t xml:space="preserve">Internal function (Flash Bist) </t>
  </si>
  <si>
    <t>FLLOAD_ADDR</t>
  </si>
  <si>
    <t>Internal function (Flash parallel load)</t>
  </si>
  <si>
    <t>FLLOAD_DATA</t>
  </si>
  <si>
    <t>FLLOAD_DIR</t>
  </si>
  <si>
    <t>FLLOAD_STRB</t>
  </si>
  <si>
    <t>FPIO</t>
  </si>
  <si>
    <t>Fast PIO</t>
  </si>
  <si>
    <t>FPIO00</t>
  </si>
  <si>
    <t>FPIO01</t>
  </si>
  <si>
    <t>FPIO02</t>
  </si>
  <si>
    <t>FPIO03</t>
  </si>
  <si>
    <t>FPIO04</t>
  </si>
  <si>
    <t>FPIO05</t>
  </si>
  <si>
    <t>FPIO06</t>
  </si>
  <si>
    <t>FPIO07</t>
  </si>
  <si>
    <t>FPIO08</t>
  </si>
  <si>
    <t>FPIO09</t>
  </si>
  <si>
    <t>GNDA</t>
  </si>
  <si>
    <t>Analog Ground - Same as VSSA</t>
  </si>
  <si>
    <t>GNDB</t>
  </si>
  <si>
    <t>BLE unregulated ground connection</t>
  </si>
  <si>
    <t>GNDP</t>
  </si>
  <si>
    <t>Ground Connection for buck regs - Same as VSSP</t>
  </si>
  <si>
    <t>GPIO00</t>
  </si>
  <si>
    <t xml:space="preserve">General purpose I/O   </t>
  </si>
  <si>
    <t>I/O</t>
  </si>
  <si>
    <t>GPIO01</t>
  </si>
  <si>
    <t>GPIO02</t>
  </si>
  <si>
    <t>GPIO03</t>
  </si>
  <si>
    <t>GPIO04</t>
  </si>
  <si>
    <t>GPIO05</t>
  </si>
  <si>
    <t>GPIO06</t>
  </si>
  <si>
    <t>GPIO07</t>
  </si>
  <si>
    <t>GPIO08</t>
  </si>
  <si>
    <t>GPIO09</t>
  </si>
  <si>
    <t xml:space="preserve">General purpose I/O         </t>
  </si>
  <si>
    <t>Ext Clock</t>
  </si>
  <si>
    <t>External HFRC Clock</t>
  </si>
  <si>
    <t>Audio</t>
  </si>
  <si>
    <t xml:space="preserve">I2S0 Bit clock </t>
  </si>
  <si>
    <t>I2S0 Data output</t>
  </si>
  <si>
    <t>I2S0 L/R clock</t>
  </si>
  <si>
    <t xml:space="preserve">I2S1 Bit clock </t>
  </si>
  <si>
    <t>I2S1 Data output</t>
  </si>
  <si>
    <t>I2S1 L/R clock</t>
  </si>
  <si>
    <t>I2S2_CLK</t>
  </si>
  <si>
    <t xml:space="preserve">I2S2 Bit clock </t>
  </si>
  <si>
    <t>I2S2_DATA</t>
  </si>
  <si>
    <t>I2S2 Data output</t>
  </si>
  <si>
    <t>I2S2_WS</t>
  </si>
  <si>
    <t>I2S2 L/R clock</t>
  </si>
  <si>
    <t>I2S3_CLK</t>
  </si>
  <si>
    <t xml:space="preserve">I2S3 Bit clock </t>
  </si>
  <si>
    <t>I2S3_DATA</t>
  </si>
  <si>
    <t>I2S3 Data output</t>
  </si>
  <si>
    <t>I2S3_WS</t>
  </si>
  <si>
    <t>I2S3 L/R clock</t>
  </si>
  <si>
    <t>External LFRC Clock</t>
  </si>
  <si>
    <t>LP ADC Reference Decap</t>
  </si>
  <si>
    <t>LPADC</t>
  </si>
  <si>
    <t>LP Analog to Digital Converter SE0/DiffN IN0</t>
  </si>
  <si>
    <t>LP Analog to Digital Converter SE1/DiffP IN0</t>
  </si>
  <si>
    <t>LPADCD1NSE2</t>
  </si>
  <si>
    <t>LP Analog to Digital Converter SE2/DiffN IN1</t>
  </si>
  <si>
    <t>LPADCD1PSE3</t>
  </si>
  <si>
    <t>LP Analog to Digital Converter SE3/DiffP IN1</t>
  </si>
  <si>
    <t>LP Microphone Bias</t>
  </si>
  <si>
    <t>IO Master 0 SPI</t>
  </si>
  <si>
    <t>SPI Master 0 input data</t>
  </si>
  <si>
    <t>M0MISOLB</t>
  </si>
  <si>
    <t>SPI M0 Data Loopback (int to IOM)</t>
  </si>
  <si>
    <t xml:space="preserve">SPI Master 0 output data </t>
  </si>
  <si>
    <t>M0MOSILB</t>
  </si>
  <si>
    <t xml:space="preserve">SPI Master 0 clock  </t>
  </si>
  <si>
    <t>M0SCKLB</t>
  </si>
  <si>
    <t>SPI M0 CLKIOUT-&gt;CLKIN Loopback</t>
  </si>
  <si>
    <t>IO Master 0 I2C</t>
  </si>
  <si>
    <t xml:space="preserve">I2C Master 0 clock  </t>
  </si>
  <si>
    <t>Open Drain Output</t>
  </si>
  <si>
    <t>M0SCLLB</t>
  </si>
  <si>
    <t>I2C M0 CLKIOUT-&gt;CLKIN Loopback</t>
  </si>
  <si>
    <t>M0SDALB</t>
  </si>
  <si>
    <t xml:space="preserve">I2C Master 0 I/O data  </t>
  </si>
  <si>
    <t>Bidirectional Open Drain</t>
  </si>
  <si>
    <t>I2C Master 0 I/O data  (I2C) 3 Wire data (SPI)</t>
  </si>
  <si>
    <t>M0WIR3LB</t>
  </si>
  <si>
    <t>SPI Master 0 I/O pin for 3-wire mode</t>
  </si>
  <si>
    <t>Bidirectional 3-state</t>
  </si>
  <si>
    <t>IO Master 1 SPI</t>
  </si>
  <si>
    <t>SPI Master 1 input data</t>
  </si>
  <si>
    <t xml:space="preserve">SPI Master 1 output data </t>
  </si>
  <si>
    <t xml:space="preserve">SPI Master 1 clock  </t>
  </si>
  <si>
    <t>M1SCKLB</t>
  </si>
  <si>
    <t>SPI M1 CLKIOUT-&gt;CLKIN Loopback</t>
  </si>
  <si>
    <t>IO Master 1 I2C</t>
  </si>
  <si>
    <t xml:space="preserve">I2C Master 1 clock  </t>
  </si>
  <si>
    <t>M1SCLLB</t>
  </si>
  <si>
    <t>I2C M1 CLKIOUT-&gt;CLKIN Loopback</t>
  </si>
  <si>
    <t>I2C Master 1 I/O data  (I2C) 3 Wire data (SPI)</t>
  </si>
  <si>
    <t>IO Master 2 SPI</t>
  </si>
  <si>
    <t>SPI Master 2 input data</t>
  </si>
  <si>
    <t xml:space="preserve">SPI Master 2 output data </t>
  </si>
  <si>
    <t xml:space="preserve">SPI Master 2 clock  </t>
  </si>
  <si>
    <t>M2SCKLB</t>
  </si>
  <si>
    <t>SPI M2 CLKIOUT-&gt;CLKIN Loopback</t>
  </si>
  <si>
    <t>IO Master 2 I2C</t>
  </si>
  <si>
    <t xml:space="preserve">I2C Master 2 clock  </t>
  </si>
  <si>
    <t>M2SCLLB</t>
  </si>
  <si>
    <t>I2C M2 CLKIOUT-&gt;CLKIN Loopback</t>
  </si>
  <si>
    <t>I2C Master 2 I/O data  (I2C) 3 Wire data (SPI)</t>
  </si>
  <si>
    <t>IO Master 3 SPI</t>
  </si>
  <si>
    <t>SPI Master 3 input data</t>
  </si>
  <si>
    <t>SPI Master 3 output data</t>
  </si>
  <si>
    <t xml:space="preserve">SPI Master 3 clock  </t>
  </si>
  <si>
    <t>M3SCKLB</t>
  </si>
  <si>
    <t>SPI M3 CLKIOUT-&gt;CLKIN Loopback</t>
  </si>
  <si>
    <t>IO Master 3 I2C</t>
  </si>
  <si>
    <t xml:space="preserve">I2C Master 3 clock  </t>
  </si>
  <si>
    <t>M3SCLLB</t>
  </si>
  <si>
    <t>I2C M3 CLKIOUT-&gt;CLKIN Loopback</t>
  </si>
  <si>
    <t>I2C Master 3 I/O data  (I2C) 3 Wire data (SPI)</t>
  </si>
  <si>
    <t>IO Master 4 SPI</t>
  </si>
  <si>
    <t>SPI Master 4 data in</t>
  </si>
  <si>
    <t>SPI Master 4 data out</t>
  </si>
  <si>
    <t>SPI Master 4 Clk</t>
  </si>
  <si>
    <t>M4SCKLB</t>
  </si>
  <si>
    <t>SPI M4 CLKIOUT-&gt;CLKIN Loopback</t>
  </si>
  <si>
    <t>IO Master 4 I2C</t>
  </si>
  <si>
    <t>I2C Master 4 Clk</t>
  </si>
  <si>
    <t>M4SCLLB</t>
  </si>
  <si>
    <t>I2C M4 CLKIOUT-&gt;CLKIN Loopback</t>
  </si>
  <si>
    <t>I2C Master 4 I/O data  (I2C) 3 Wire data (SPI)</t>
  </si>
  <si>
    <t>IO Master 5 SPI</t>
  </si>
  <si>
    <t>SPI Master 5 data in</t>
  </si>
  <si>
    <t>SPI Master 5 data out</t>
  </si>
  <si>
    <t>SPI Master 5 Clk</t>
  </si>
  <si>
    <t>M5SCKLB</t>
  </si>
  <si>
    <t>SPI M5 CLKIOUT-&gt;CLKIN Loopback</t>
  </si>
  <si>
    <t>IO Master 5 I2C</t>
  </si>
  <si>
    <t>I2C Master 5 Clk</t>
  </si>
  <si>
    <t>M5SCLLB</t>
  </si>
  <si>
    <t>I2C M5 CLKIOUT-&gt;CLKIN Loopback</t>
  </si>
  <si>
    <t>I2C Master 5 I/O data  (I2C) 3 Wire data (SPI)</t>
  </si>
  <si>
    <t>IO Master 6 SPI</t>
  </si>
  <si>
    <t>SPI Master 6 data in</t>
  </si>
  <si>
    <t>SPI Master 6 data out</t>
  </si>
  <si>
    <t>SPI Master 6 Clk</t>
  </si>
  <si>
    <t>M6SCKLB</t>
  </si>
  <si>
    <t>SPI M6 CLKIOUT-&gt;CLKIN Loopback</t>
  </si>
  <si>
    <t>IO Master 6 I2C</t>
  </si>
  <si>
    <t>I2C Master 6 Clk</t>
  </si>
  <si>
    <t>M6SCLLB</t>
  </si>
  <si>
    <t>I2C M6 CLKIOUT-&gt;CLKIN Loopback</t>
  </si>
  <si>
    <t>I2C Master 6 I/O data  (I2C) 3 Wire data (SPI)</t>
  </si>
  <si>
    <t>IO Master 7 SPI</t>
  </si>
  <si>
    <t>SPI Master 7 data in</t>
  </si>
  <si>
    <t>SPI Master 7 data out</t>
  </si>
  <si>
    <t>SPI Master 7 Clk</t>
  </si>
  <si>
    <t>M7SCKLB</t>
  </si>
  <si>
    <t>SPI M7 CLKIOUT-&gt;CLKIN Loopback</t>
  </si>
  <si>
    <t>IO Master 7 I2C</t>
  </si>
  <si>
    <t>I2C Master 7 Clk</t>
  </si>
  <si>
    <t>M7SCLLB</t>
  </si>
  <si>
    <t>I2C M7 CLKIOUT-&gt;CLKIN Loopback</t>
  </si>
  <si>
    <t>I2C Master 7 I/O data  (I2C) 3 Wire data (SPI)</t>
  </si>
  <si>
    <t>MDA_HFRC_EXT</t>
  </si>
  <si>
    <t xml:space="preserve">Internal function (MBIST) </t>
  </si>
  <si>
    <t>MDA_SRST</t>
  </si>
  <si>
    <t>MDA_TCK</t>
  </si>
  <si>
    <t>MDA_TDI</t>
  </si>
  <si>
    <t>MDA_TDO</t>
  </si>
  <si>
    <t>MDA_TMS</t>
  </si>
  <si>
    <t>MDA_TRSTN</t>
  </si>
  <si>
    <t>MILLI_CLK</t>
  </si>
  <si>
    <t>MILLI</t>
  </si>
  <si>
    <t>MILLI Clock</t>
  </si>
  <si>
    <t>MILLI_PBDATA1</t>
  </si>
  <si>
    <t>MILLI Playback Data1</t>
  </si>
  <si>
    <t>MILLI_PBDATA2</t>
  </si>
  <si>
    <t>MILLI Playback Data2</t>
  </si>
  <si>
    <t>MILLI_REC_DAT</t>
  </si>
  <si>
    <t>MILLI Record Data</t>
  </si>
  <si>
    <t>MIPI</t>
  </si>
  <si>
    <t>MSPI0</t>
  </si>
  <si>
    <t>MSPI Master 0 Interface Signal</t>
  </si>
  <si>
    <t>MSPI1</t>
  </si>
  <si>
    <t>MSPI Master 1 Interface Signal</t>
  </si>
  <si>
    <t>MSPI2</t>
  </si>
  <si>
    <t>MSPI Master 2 Interface Signal</t>
  </si>
  <si>
    <t>MxMISOLB</t>
  </si>
  <si>
    <t>MxMOSILB</t>
  </si>
  <si>
    <t>MxnCELB</t>
  </si>
  <si>
    <t>SPI Master X chip enable 0</t>
  </si>
  <si>
    <t>MxSCKLB</t>
  </si>
  <si>
    <t>SPI MX CLKIOUT-&gt;CLKIN Loopback</t>
  </si>
  <si>
    <t>MxSCLLB</t>
  </si>
  <si>
    <t>I2C MX CLKIOUT-&gt;CLKIN Loopback</t>
  </si>
  <si>
    <t>MxSDALB</t>
  </si>
  <si>
    <t>MxWIR3LB</t>
  </si>
  <si>
    <t>No Connect</t>
  </si>
  <si>
    <t>IO Master N SPI</t>
  </si>
  <si>
    <t>IO Master N Chip Select 0</t>
  </si>
  <si>
    <t>IO Master N Chip Select 1</t>
  </si>
  <si>
    <t>IO Master N Chip Select 10</t>
  </si>
  <si>
    <t>IO Master N Chip Select 11</t>
  </si>
  <si>
    <t>IO Master N Chip Select 12</t>
  </si>
  <si>
    <t>IO Master N Chip Select 13</t>
  </si>
  <si>
    <t>IO Master N Chip Select 14</t>
  </si>
  <si>
    <t>IO Master N Chip Select 15</t>
  </si>
  <si>
    <t>IO Master N Chip Select 16</t>
  </si>
  <si>
    <t>IO Master N Chip Select 17</t>
  </si>
  <si>
    <t>IO Master N Chip Select 18</t>
  </si>
  <si>
    <t>IO Master N Chip Select 19</t>
  </si>
  <si>
    <t>IO Master N Chip Select 2</t>
  </si>
  <si>
    <t>IO Master N Chip Select 20</t>
  </si>
  <si>
    <t>IO Master N Chip Select 21</t>
  </si>
  <si>
    <t>IO Master N Chip Select 22</t>
  </si>
  <si>
    <t>IO Master N Chip Select 23</t>
  </si>
  <si>
    <t>IO Master N Chip Select 24</t>
  </si>
  <si>
    <t>IO Master N Chip Select 25</t>
  </si>
  <si>
    <t>IO Master N Chip Select 26</t>
  </si>
  <si>
    <t>IO Master N Chip Select 27</t>
  </si>
  <si>
    <t>IO Master N Chip Select 28</t>
  </si>
  <si>
    <t>IO Master N Chip Select 29</t>
  </si>
  <si>
    <t>IO Master N Chip Select 3</t>
  </si>
  <si>
    <t>IO Master N Chip Select 30</t>
  </si>
  <si>
    <t>IO Master N Chip Select 31</t>
  </si>
  <si>
    <t>IO Master N Chip Select 32</t>
  </si>
  <si>
    <t>IO Master N Chip Select 33</t>
  </si>
  <si>
    <t>IO Master N Chip Select 34</t>
  </si>
  <si>
    <t>IO Master N Chip Select 35</t>
  </si>
  <si>
    <t>IO Master N Chip Select 36</t>
  </si>
  <si>
    <t>IO Master N Chip Select 37</t>
  </si>
  <si>
    <t>IO Master N Chip Select 38</t>
  </si>
  <si>
    <t>IO Master N Chip Select 39</t>
  </si>
  <si>
    <t>IO Master N Chip Select 4</t>
  </si>
  <si>
    <t>IO Master N Chip Select 40</t>
  </si>
  <si>
    <t>IO Master N Chip Select 41</t>
  </si>
  <si>
    <t>IO Master N Chip Select 42</t>
  </si>
  <si>
    <t>IO Master N Chip Select 43</t>
  </si>
  <si>
    <t>IO Master N Chip Select 44</t>
  </si>
  <si>
    <t>IO Master N Chip Select 45</t>
  </si>
  <si>
    <t>IO Master N Chip Select 46</t>
  </si>
  <si>
    <t>IO Master N Chip Select 47</t>
  </si>
  <si>
    <t>IO Master N Chip Select 48</t>
  </si>
  <si>
    <t>IO Master N Chip Select 49</t>
  </si>
  <si>
    <t>IO Master N Chip Select 5</t>
  </si>
  <si>
    <t>IO Master N Chip Select 50</t>
  </si>
  <si>
    <t>IO Master N Chip Select 51</t>
  </si>
  <si>
    <t>IO Master N Chip Select 52</t>
  </si>
  <si>
    <t>IO Master N Chip Select 53</t>
  </si>
  <si>
    <t>IO Master N Chip Select 54</t>
  </si>
  <si>
    <t>IO Master N Chip Select 55</t>
  </si>
  <si>
    <t>IO Master N Chip Select 56</t>
  </si>
  <si>
    <t>IO Master N Chip Select 57</t>
  </si>
  <si>
    <t>IO Master N Chip Select 58</t>
  </si>
  <si>
    <t>IO Master N Chip Select 59</t>
  </si>
  <si>
    <t>IO Master N Chip Select 6</t>
  </si>
  <si>
    <t>IO Master N Chip Select 60</t>
  </si>
  <si>
    <t>IO Master N Chip Select 61</t>
  </si>
  <si>
    <t>IO Master N Chip Select 62</t>
  </si>
  <si>
    <t>IO Master N Chip Select 63</t>
  </si>
  <si>
    <t>IO Master N Chip Select 64</t>
  </si>
  <si>
    <t>IO Master N Chip Select 65</t>
  </si>
  <si>
    <t>IO Master N Chip Select 66</t>
  </si>
  <si>
    <t>IO Master N Chip Select 67</t>
  </si>
  <si>
    <t>IO Master N Chip Select 68</t>
  </si>
  <si>
    <t>IO Master N Chip Select 69</t>
  </si>
  <si>
    <t>IO Master N Chip Select 7</t>
  </si>
  <si>
    <t>IO Master N Chip Select 70</t>
  </si>
  <si>
    <t>IO Master N Chip Select 71</t>
  </si>
  <si>
    <t>IO Master N Chip Select 72</t>
  </si>
  <si>
    <t>IO Master N Chip Select 73</t>
  </si>
  <si>
    <t>IO Master N Chip Select 74</t>
  </si>
  <si>
    <t>IO Master N Chip Select 75</t>
  </si>
  <si>
    <t>IO Master N Chip Select 76</t>
  </si>
  <si>
    <t>IO Master N Chip Select 77</t>
  </si>
  <si>
    <t>IO Master N Chip Select 78</t>
  </si>
  <si>
    <t>IO Master N Chip Select 79</t>
  </si>
  <si>
    <t>IO Master N Chip Select 8</t>
  </si>
  <si>
    <t>IO Master N Chip Select 80</t>
  </si>
  <si>
    <t>IO Master N Chip Select 81</t>
  </si>
  <si>
    <t>IO Master N Chip Select 82</t>
  </si>
  <si>
    <t>IO Master N Chip Select 83</t>
  </si>
  <si>
    <t>IO Master N Chip Select 84</t>
  </si>
  <si>
    <t>IO Master N Chip Select 85</t>
  </si>
  <si>
    <t>IO Master N Chip Select 86</t>
  </si>
  <si>
    <t>IO Master N Chip Select 87</t>
  </si>
  <si>
    <t>IO Master N Chip Select 88</t>
  </si>
  <si>
    <t>IO Master N Chip Select 89</t>
  </si>
  <si>
    <t>IO Master N Chip Select 9</t>
  </si>
  <si>
    <t>Observation bus bit 0</t>
  </si>
  <si>
    <t>Observation bus bit 1</t>
  </si>
  <si>
    <t>Observation bus bit 10</t>
  </si>
  <si>
    <t>Observation bus bit 11</t>
  </si>
  <si>
    <t>Observation bus bit 12</t>
  </si>
  <si>
    <t>Observation bus bit 13</t>
  </si>
  <si>
    <t>Observation bus bit 14</t>
  </si>
  <si>
    <t>Observation bus bit 15</t>
  </si>
  <si>
    <t>Observation bus bit 2</t>
  </si>
  <si>
    <t>Observation bus bit 3</t>
  </si>
  <si>
    <t>Observation bus bit 4</t>
  </si>
  <si>
    <t>Observation bus bit 5</t>
  </si>
  <si>
    <t>Observation bus bit 6</t>
  </si>
  <si>
    <t>Observation bus bit 7</t>
  </si>
  <si>
    <t>Observation bus bit 8</t>
  </si>
  <si>
    <t>Observation bus bit 9</t>
  </si>
  <si>
    <t>OPC_TRIG</t>
  </si>
  <si>
    <t>OPCG_CLK</t>
  </si>
  <si>
    <t xml:space="preserve">PDM0 Clock output </t>
  </si>
  <si>
    <t>PDM0 audio data input to chip</t>
  </si>
  <si>
    <t>PDM1_CLK</t>
  </si>
  <si>
    <t xml:space="preserve">PDM1 Clock output </t>
  </si>
  <si>
    <t>PDM1_DATA</t>
  </si>
  <si>
    <t>PDM1 audio data input to chip</t>
  </si>
  <si>
    <t>PDM2_CLK</t>
  </si>
  <si>
    <t xml:space="preserve">PDM2 Clock output </t>
  </si>
  <si>
    <t>PDM2_DATA</t>
  </si>
  <si>
    <t>PDM2 audio data input to chip</t>
  </si>
  <si>
    <t>PDM3_CLK</t>
  </si>
  <si>
    <t xml:space="preserve">PDM3 Clock output </t>
  </si>
  <si>
    <t>PDM3_DATA</t>
  </si>
  <si>
    <t>PDM3 audio data input to chip</t>
  </si>
  <si>
    <t>PSW_OD</t>
  </si>
  <si>
    <t>Power Switch Overdrive.  (BGA only incternal use only)</t>
  </si>
  <si>
    <t>PSWN1OHM</t>
  </si>
  <si>
    <t>1  ohm power switch pad - Switch GND</t>
  </si>
  <si>
    <t>PSWP1OHM</t>
  </si>
  <si>
    <t>1  ohm power switch pad - Switch VDDH</t>
  </si>
  <si>
    <t>RFIOM</t>
  </si>
  <si>
    <t>RF</t>
  </si>
  <si>
    <t>RF IO negative</t>
  </si>
  <si>
    <t>RFIOP</t>
  </si>
  <si>
    <t>RF IO positive</t>
  </si>
  <si>
    <t>RFSUB</t>
  </si>
  <si>
    <t>RF Substrate ground</t>
  </si>
  <si>
    <t>RESET</t>
  </si>
  <si>
    <t>External reset input (aka nRST)</t>
  </si>
  <si>
    <t>SCAN</t>
  </si>
  <si>
    <t xml:space="preserve">Internal function (scan) </t>
  </si>
  <si>
    <t>SCANCLK</t>
  </si>
  <si>
    <t>SCANIN0</t>
  </si>
  <si>
    <t>SCANIN1</t>
  </si>
  <si>
    <t>SCANIN2</t>
  </si>
  <si>
    <t>SCANOUT0</t>
  </si>
  <si>
    <t>SCANOUT1</t>
  </si>
  <si>
    <t>SCANOUT2</t>
  </si>
  <si>
    <t>SCANRSTN</t>
  </si>
  <si>
    <t>SCANSHFT</t>
  </si>
  <si>
    <t>SDHC_1P8VSIGENABLE</t>
  </si>
  <si>
    <t>1.8v Signaling Enable</t>
  </si>
  <si>
    <t>SDHC_DRIVERSTRNAGTH0</t>
  </si>
  <si>
    <t>Driver strength[0]</t>
  </si>
  <si>
    <t>SDHC_DRIVERSTRNAGTH1</t>
  </si>
  <si>
    <t>Driver strength[1]</t>
  </si>
  <si>
    <t>SDHC_LEDCONTROL</t>
  </si>
  <si>
    <t>LED ON</t>
  </si>
  <si>
    <t>SDHC_SDBUSPOWER</t>
  </si>
  <si>
    <t>Control SD Card Power Supply</t>
  </si>
  <si>
    <t>SDHC_SDBUSVOLTAGE0</t>
  </si>
  <si>
    <t>SD Bus voltage select[0]</t>
  </si>
  <si>
    <t>SDHC_SDBUSVOLTAGE1</t>
  </si>
  <si>
    <t>SD Bus voltage select[1]</t>
  </si>
  <si>
    <t>SDHC_SDBUSVOLTAGE2</t>
  </si>
  <si>
    <t>SD Bus voltage select[2]</t>
  </si>
  <si>
    <t>SDIF_CD_N</t>
  </si>
  <si>
    <t>Active Low. Card detection for single slot.</t>
  </si>
  <si>
    <t>SDIF_DAT0</t>
  </si>
  <si>
    <t>SD/SDIO/MMC Data0 pin</t>
  </si>
  <si>
    <t>SDIF_DAT1</t>
  </si>
  <si>
    <t>SD/SDIO/MMC Data1 pin</t>
  </si>
  <si>
    <t>SDIF_DAT2</t>
  </si>
  <si>
    <t>SD/SDIO/MMC Data2 pin</t>
  </si>
  <si>
    <t>SDIF_DAT3</t>
  </si>
  <si>
    <t>SD/SDIO/MMC Data3 pin</t>
  </si>
  <si>
    <t>SDIF_DAT4</t>
  </si>
  <si>
    <t>SD/SDIO/MMC Data4 pin</t>
  </si>
  <si>
    <t>SDIF_DAT5</t>
  </si>
  <si>
    <t>SD/SDIO/MMC Data5 pin</t>
  </si>
  <si>
    <t>SDIF_DAT6</t>
  </si>
  <si>
    <t>SD/SDIO/MMC Data6 pin</t>
  </si>
  <si>
    <t>SDIF_DAT7</t>
  </si>
  <si>
    <t>SD/SDIO/MMC Data7 pin</t>
  </si>
  <si>
    <t>SDIF_RXCLK_IN</t>
  </si>
  <si>
    <t>SDIF_WP</t>
  </si>
  <si>
    <t>Active High. SD Card Write Protect.</t>
  </si>
  <si>
    <t>SIMO Buck converter inductor switch output</t>
  </si>
  <si>
    <t>SIMO Buck converter inductor switch input</t>
  </si>
  <si>
    <t>IO Slave SPI</t>
  </si>
  <si>
    <t>IO Slave I2C</t>
  </si>
  <si>
    <t>SLSDALB</t>
  </si>
  <si>
    <t xml:space="preserve">I2C Slave I/O data  </t>
  </si>
  <si>
    <t>I2C Slave I/O data (I2C) 3 Wire Data (SPI)</t>
  </si>
  <si>
    <t>SLWIR3LB</t>
  </si>
  <si>
    <t>SPI Slave I/O pin for 3-wire</t>
  </si>
  <si>
    <t xml:space="preserve">Serial Wire Debug Trace Output 0        </t>
  </si>
  <si>
    <t>Serial Wire Debug Trace Output 1</t>
  </si>
  <si>
    <t>Serial Wire Debug Trace Output 2</t>
  </si>
  <si>
    <t>Serial Wire Debug Trace Output 3</t>
  </si>
  <si>
    <t xml:space="preserve">Serial Wire Debug Trace Clock   </t>
  </si>
  <si>
    <t xml:space="preserve">Serial Wire Debug Trace Control  </t>
  </si>
  <si>
    <t>TM_ANA</t>
  </si>
  <si>
    <t>Analog pin used for force/measure voltage and current for the MRAM</t>
  </si>
  <si>
    <t>TM0</t>
  </si>
  <si>
    <t>TM0 pin for flash memory</t>
  </si>
  <si>
    <t>TM1</t>
  </si>
  <si>
    <t>TM1 pin for flash memory</t>
  </si>
  <si>
    <t>ADC trigger input</t>
  </si>
  <si>
    <t>TRIG4</t>
  </si>
  <si>
    <t>TRIG5</t>
  </si>
  <si>
    <t>UART0 Clear to Send (CTS)</t>
  </si>
  <si>
    <t>UART0 Request to Send (RTS)</t>
  </si>
  <si>
    <t xml:space="preserve">UART0 receive input  </t>
  </si>
  <si>
    <t xml:space="preserve">UART0 transmit output   </t>
  </si>
  <si>
    <t>UART1 Clear to Send (CTS) input</t>
  </si>
  <si>
    <t>UART1 Request to Send (RTS)</t>
  </si>
  <si>
    <t xml:space="preserve">UART1 receive input  </t>
  </si>
  <si>
    <t xml:space="preserve">UART1 transmit output   </t>
  </si>
  <si>
    <t>UART2 Clear to Send (CTS) input</t>
  </si>
  <si>
    <t>UART2 Request to Send (RTS)</t>
  </si>
  <si>
    <t xml:space="preserve">UART2 receive input  </t>
  </si>
  <si>
    <t xml:space="preserve">UART2 transmit output   </t>
  </si>
  <si>
    <t>UART3 Clear to Send (CTS) input</t>
  </si>
  <si>
    <t>UART3 Request to Send (RTS)</t>
  </si>
  <si>
    <t xml:space="preserve">UART3 receive input  </t>
  </si>
  <si>
    <t xml:space="preserve">UART3 transmit output   </t>
  </si>
  <si>
    <t>USB</t>
  </si>
  <si>
    <t>Differential input/output signals of USB PHY</t>
  </si>
  <si>
    <t>VACC</t>
  </si>
  <si>
    <t>Power supply pin used in test mode to accelerate testing for the MRAM</t>
  </si>
  <si>
    <t>Output of the voltage comparator signal</t>
  </si>
  <si>
    <t>VDD supply for MIPI PHY</t>
  </si>
  <si>
    <t>Analog voltage supply</t>
  </si>
  <si>
    <t>Analog Audio Voltage supply</t>
  </si>
  <si>
    <t>VDDAUDD</t>
  </si>
  <si>
    <t>Digital Audio Voltage supply</t>
  </si>
  <si>
    <t>VDDB</t>
  </si>
  <si>
    <t>BLE voltage supply (VCC)</t>
  </si>
  <si>
    <t>VDDBH</t>
  </si>
  <si>
    <t>BLE Buck converter VOUT</t>
  </si>
  <si>
    <t>VDDBH_RF</t>
  </si>
  <si>
    <t>BLE Buck converter RF VOUT</t>
  </si>
  <si>
    <t>VDDBH_SW</t>
  </si>
  <si>
    <t>BLE Buck converter inductor switch</t>
  </si>
  <si>
    <t>Core Buck converter VOUT</t>
  </si>
  <si>
    <t>Core_LV Buck converter VOUT</t>
  </si>
  <si>
    <t>Mem Buck converter  VOUT</t>
  </si>
  <si>
    <t>High voltage domain1 power supply</t>
  </si>
  <si>
    <t>High voltage domain2 power supply</t>
  </si>
  <si>
    <t>High voltage domain3 power supply</t>
  </si>
  <si>
    <t>High voltage domain4 power supply</t>
  </si>
  <si>
    <t>High voltage domain5 power supply</t>
  </si>
  <si>
    <t>VDD supply to I/O pads (Core)</t>
  </si>
  <si>
    <t>SRAM high voltage supply</t>
  </si>
  <si>
    <t>USB 0.9v analog voltage supply</t>
  </si>
  <si>
    <t>USB 3.3v voltage supply</t>
  </si>
  <si>
    <t>VDIO</t>
  </si>
  <si>
    <t>MRAM VDIO supply</t>
  </si>
  <si>
    <t>VNEG_EXT</t>
  </si>
  <si>
    <t>Force/measure internal negative bias VNEG with external pin for the MRAM</t>
  </si>
  <si>
    <t>VPP_EXT</t>
  </si>
  <si>
    <t>VPP_EXT pin for MRAM</t>
  </si>
  <si>
    <t>VPUMP_MEAS</t>
  </si>
  <si>
    <t>Measurement pin for internal charge pump for the MRAM</t>
  </si>
  <si>
    <t>VREG_EXT</t>
  </si>
  <si>
    <t>Force internal bias VREG wwith external pin for the MRAM</t>
  </si>
  <si>
    <t>Digital Ground for VDDF and PADS (Noisy)</t>
  </si>
  <si>
    <t>MIPI PHY Analog Ground</t>
  </si>
  <si>
    <t>Analog Ground - Same as GNDA</t>
  </si>
  <si>
    <t>Analog Audio Ground</t>
  </si>
  <si>
    <t>VSSAUDD</t>
  </si>
  <si>
    <t>Digital Audio Ground</t>
  </si>
  <si>
    <t>USB PHY Analog Ground</t>
  </si>
  <si>
    <t>VSSB</t>
  </si>
  <si>
    <t>VSSBA</t>
  </si>
  <si>
    <t>BLE Analog Ground</t>
  </si>
  <si>
    <t>VSSL</t>
  </si>
  <si>
    <t>Digital Ground for low voltage domain (Quiet) - gnd for Vddc domains</t>
  </si>
  <si>
    <t>Ground for buck regs</t>
  </si>
  <si>
    <t>VSSS</t>
  </si>
  <si>
    <t xml:space="preserve">RF substrate Ground for BLE Core </t>
  </si>
  <si>
    <t>VSSVCO</t>
  </si>
  <si>
    <t xml:space="preserve">BLECORE Signals - Ground for VCO </t>
  </si>
  <si>
    <t xml:space="preserve">32.768kHz crystal input   </t>
  </si>
  <si>
    <t>32MHz crystal input</t>
  </si>
  <si>
    <t>XT32M</t>
  </si>
  <si>
    <t xml:space="preserve">32.768kHz crystal output   </t>
  </si>
  <si>
    <t>32MHz crystal output</t>
  </si>
  <si>
    <t>External XT Clock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</si>
</sst>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yy;@"/>
  </numFmts>
  <fonts count="32">
    <font>
      <sz val="11"/>
      <color theme="1"/>
      <name val="Calibri"/>
      <family val="2"/>
      <scheme val="minor"/>
    </font>
    <font>
      <b/>
      <sz val="11"/>
      <color theme="1"/>
      <name val="Calibri"/>
      <family val="2"/>
      <scheme val="minor"/>
    </font>
    <font>
      <b/>
      <sz val="10"/>
      <color theme="1"/>
      <name val="Calibri"/>
      <family val="2"/>
      <scheme val="minor"/>
    </font>
    <font>
      <b/>
      <sz val="10"/>
      <color theme="1"/>
      <name val="Arial"/>
      <family val="2"/>
    </font>
    <font>
      <sz val="10"/>
      <color theme="1"/>
      <name val="Arial"/>
      <family val="2"/>
    </font>
    <font>
      <sz val="10"/>
      <color theme="1"/>
      <name val="Calibri"/>
      <family val="2"/>
      <scheme val="minor"/>
    </font>
    <font>
      <b/>
      <sz val="12"/>
      <name val="Arial"/>
      <family val="2"/>
    </font>
    <font>
      <b/>
      <sz val="11"/>
      <color theme="1"/>
      <name val="Arial"/>
      <family val="2"/>
    </font>
    <font>
      <sz val="11"/>
      <color theme="1"/>
      <name val="Arial"/>
      <family val="2"/>
    </font>
    <font>
      <sz val="11"/>
      <color theme="0" tint="-0.34998626667073579"/>
      <name val="Arial"/>
      <family val="2"/>
    </font>
    <font>
      <b/>
      <sz val="12"/>
      <color theme="1"/>
      <name val="Calibri"/>
      <family val="2"/>
      <scheme val="minor"/>
    </font>
    <font>
      <sz val="11"/>
      <color theme="0"/>
      <name val="Calibri"/>
      <family val="2"/>
      <scheme val="minor"/>
    </font>
    <font>
      <b/>
      <sz val="14"/>
      <color theme="1"/>
      <name val="Calibri"/>
      <family val="2"/>
      <scheme val="minor"/>
    </font>
    <font>
      <sz val="11"/>
      <name val="Calibri"/>
      <family val="2"/>
      <scheme val="minor"/>
    </font>
    <font>
      <b/>
      <sz val="12"/>
      <name val="Calibri"/>
      <family val="2"/>
      <scheme val="minor"/>
    </font>
    <font>
      <sz val="12"/>
      <name val="Times New Roman"/>
      <family val="1"/>
    </font>
    <font>
      <b/>
      <sz val="14"/>
      <color theme="5" tint="-0.499984740745262"/>
      <name val="Calibri"/>
      <family val="2"/>
      <scheme val="minor"/>
    </font>
    <font>
      <b/>
      <sz val="16"/>
      <color theme="5" tint="-0.499984740745262"/>
      <name val="Calibri"/>
      <family val="2"/>
      <scheme val="minor"/>
    </font>
    <font>
      <sz val="8"/>
      <name val="Calibri"/>
      <family val="2"/>
      <scheme val="minor"/>
    </font>
    <font>
      <sz val="10"/>
      <name val="Arial"/>
      <family val="2"/>
    </font>
    <font>
      <b/>
      <sz val="11"/>
      <name val="Calibri"/>
      <family val="2"/>
      <scheme val="minor"/>
    </font>
    <font>
      <b/>
      <sz val="11"/>
      <name val="Arial"/>
      <family val="2"/>
    </font>
    <font>
      <sz val="11"/>
      <name val="Arial"/>
      <family val="2"/>
    </font>
    <font>
      <sz val="9"/>
      <name val="Arial"/>
      <family val="2"/>
    </font>
    <font>
      <sz val="9"/>
      <name val="Arial Narrow"/>
      <family val="2"/>
    </font>
    <font>
      <sz val="11"/>
      <color rgb="FF000000"/>
      <name val="Calibri"/>
      <family val="2"/>
      <scheme val="minor"/>
    </font>
    <font>
      <b/>
      <sz val="11"/>
      <color rgb="FFC00000"/>
      <name val="Calibri"/>
      <family val="2"/>
      <scheme val="minor"/>
    </font>
    <font>
      <b/>
      <sz val="11"/>
      <color theme="3"/>
      <name val="Calibri"/>
      <family val="2"/>
      <scheme val="minor"/>
    </font>
    <font>
      <sz val="11"/>
      <name val="Segoe UI"/>
      <family val="2"/>
    </font>
    <font>
      <b/>
      <sz val="9"/>
      <color theme="1"/>
      <name val="Calibri"/>
      <family val="2"/>
      <scheme val="minor"/>
    </font>
    <font>
      <b/>
      <sz val="14"/>
      <name val="Arial"/>
      <family val="2"/>
    </font>
    <font>
      <b/>
      <sz val="12"/>
      <color rgb="FFFF0000"/>
      <name val="Calibri"/>
      <family val="2"/>
      <scheme val="minor"/>
    </font>
  </fonts>
  <fills count="60">
    <fill>
      <patternFill patternType="none"/>
    </fill>
    <fill>
      <patternFill patternType="gray125"/>
    </fill>
    <fill>
      <patternFill patternType="solid">
        <fgColor rgb="FFFFFF00"/>
        <bgColor indexed="64"/>
      </patternFill>
    </fill>
    <fill>
      <patternFill patternType="solid">
        <fgColor rgb="FF66FF99"/>
        <bgColor indexed="64"/>
      </patternFill>
    </fill>
    <fill>
      <patternFill patternType="solid">
        <fgColor rgb="FFFF7C80"/>
        <bgColor indexed="64"/>
      </patternFill>
    </fill>
    <fill>
      <patternFill patternType="solid">
        <fgColor rgb="FFCCCC00"/>
        <bgColor indexed="64"/>
      </patternFill>
    </fill>
    <fill>
      <patternFill patternType="solid">
        <fgColor rgb="FF5CB2FF"/>
        <bgColor indexed="64"/>
      </patternFill>
    </fill>
    <fill>
      <patternFill patternType="solid">
        <fgColor rgb="FFFF99FF"/>
        <bgColor indexed="64"/>
      </patternFill>
    </fill>
    <fill>
      <patternFill patternType="solid">
        <fgColor rgb="FF00B050"/>
        <bgColor indexed="64"/>
      </patternFill>
    </fill>
    <fill>
      <patternFill patternType="solid">
        <fgColor rgb="FF66FFFF"/>
        <bgColor indexed="64"/>
      </patternFill>
    </fill>
    <fill>
      <patternFill patternType="solid">
        <fgColor rgb="FFC00000"/>
        <bgColor indexed="64"/>
      </patternFill>
    </fill>
    <fill>
      <patternFill patternType="solid">
        <fgColor theme="3" tint="0.79998168889431442"/>
        <bgColor indexed="64"/>
      </patternFill>
    </fill>
    <fill>
      <patternFill patternType="solid">
        <fgColor rgb="FF948A54"/>
        <bgColor indexed="64"/>
      </patternFill>
    </fill>
    <fill>
      <patternFill patternType="solid">
        <fgColor rgb="FF996600"/>
        <bgColor indexed="64"/>
      </patternFill>
    </fill>
    <fill>
      <patternFill patternType="solid">
        <fgColor rgb="FFFCDBC0"/>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3" tint="0.59996337778862885"/>
        <bgColor indexed="64"/>
      </patternFill>
    </fill>
    <fill>
      <patternFill patternType="solid">
        <fgColor theme="9" tint="-0.24994659260841701"/>
        <bgColor indexed="64"/>
      </patternFill>
    </fill>
    <fill>
      <patternFill patternType="solid">
        <fgColor theme="0" tint="-0.14999847407452621"/>
        <bgColor indexed="64"/>
      </patternFill>
    </fill>
    <fill>
      <patternFill patternType="solid">
        <fgColor theme="0"/>
        <bgColor indexed="64"/>
      </patternFill>
    </fill>
    <fill>
      <patternFill patternType="solid">
        <fgColor rgb="FFCCFF66"/>
        <bgColor indexed="64"/>
      </patternFill>
    </fill>
    <fill>
      <patternFill patternType="solid">
        <fgColor rgb="FFFA7700"/>
        <bgColor indexed="64"/>
      </patternFill>
    </fill>
    <fill>
      <patternFill patternType="solid">
        <fgColor rgb="FFFFCC66"/>
        <bgColor indexed="64"/>
      </patternFill>
    </fill>
    <fill>
      <patternFill patternType="solid">
        <fgColor rgb="FFE4B3AE"/>
        <bgColor indexed="64"/>
      </patternFill>
    </fill>
    <fill>
      <patternFill patternType="solid">
        <fgColor rgb="FFCC3399"/>
        <bgColor indexed="64"/>
      </patternFill>
    </fill>
    <fill>
      <patternFill patternType="solid">
        <fgColor rgb="FF379BFF"/>
        <bgColor indexed="64"/>
      </patternFill>
    </fill>
    <fill>
      <patternFill patternType="solid">
        <fgColor rgb="FF958A55"/>
        <bgColor indexed="64"/>
      </patternFill>
    </fill>
    <fill>
      <patternFill patternType="solid">
        <fgColor rgb="FFA87000"/>
        <bgColor indexed="64"/>
      </patternFill>
    </fill>
    <fill>
      <patternFill patternType="solid">
        <fgColor rgb="FFDDDDF1"/>
        <bgColor indexed="64"/>
      </patternFill>
    </fill>
    <fill>
      <patternFill patternType="solid">
        <fgColor rgb="FFAECAEC"/>
        <bgColor indexed="64"/>
      </patternFill>
    </fill>
    <fill>
      <patternFill patternType="solid">
        <fgColor rgb="FFF8F200"/>
        <bgColor indexed="64"/>
      </patternFill>
    </fill>
    <fill>
      <patternFill patternType="solid">
        <fgColor rgb="FFCACB55"/>
        <bgColor indexed="64"/>
      </patternFill>
    </fill>
    <fill>
      <patternFill patternType="solid">
        <fgColor rgb="FF9E3A38"/>
        <bgColor indexed="64"/>
      </patternFill>
    </fill>
    <fill>
      <patternFill patternType="solid">
        <fgColor rgb="FFEF87AD"/>
        <bgColor indexed="64"/>
      </patternFill>
    </fill>
    <fill>
      <patternFill patternType="solid">
        <fgColor rgb="FF00FFFF"/>
        <bgColor indexed="64"/>
      </patternFill>
    </fill>
    <fill>
      <patternFill patternType="solid">
        <fgColor rgb="FF00B0F0"/>
        <bgColor indexed="64"/>
      </patternFill>
    </fill>
    <fill>
      <patternFill patternType="solid">
        <fgColor theme="6" tint="0.39997558519241921"/>
        <bgColor indexed="64"/>
      </patternFill>
    </fill>
    <fill>
      <patternFill patternType="solid">
        <fgColor theme="5" tint="-0.24994659260841701"/>
        <bgColor indexed="64"/>
      </patternFill>
    </fill>
    <fill>
      <patternFill patternType="solid">
        <fgColor rgb="FFC4D79B"/>
        <bgColor indexed="64"/>
      </patternFill>
    </fill>
    <fill>
      <patternFill patternType="solid">
        <fgColor rgb="FFC3B9E9"/>
        <bgColor indexed="64"/>
      </patternFill>
    </fill>
    <fill>
      <patternFill patternType="solid">
        <fgColor rgb="FF9FBDFF"/>
        <bgColor indexed="64"/>
      </patternFill>
    </fill>
    <fill>
      <patternFill patternType="solid">
        <fgColor rgb="FF66FFFF"/>
        <bgColor theme="0" tint="-0.34998626667073579"/>
      </patternFill>
    </fill>
    <fill>
      <patternFill patternType="solid">
        <fgColor rgb="FF00FFFF"/>
        <bgColor theme="0" tint="-0.34998626667073579"/>
      </patternFill>
    </fill>
    <fill>
      <patternFill patternType="solid">
        <fgColor rgb="FF92D050"/>
        <bgColor indexed="64"/>
      </patternFill>
    </fill>
    <fill>
      <patternFill patternType="solid">
        <fgColor rgb="FFD9D9D9"/>
        <bgColor indexed="64"/>
      </patternFill>
    </fill>
    <fill>
      <patternFill patternType="solid">
        <fgColor theme="3" tint="0.39997558519241921"/>
        <bgColor indexed="64"/>
      </patternFill>
    </fill>
    <fill>
      <patternFill patternType="solid">
        <fgColor rgb="FFFF6D6D"/>
        <bgColor indexed="64"/>
      </patternFill>
    </fill>
    <fill>
      <patternFill patternType="solid">
        <fgColor rgb="FFFFE0A3"/>
        <bgColor indexed="64"/>
      </patternFill>
    </fill>
    <fill>
      <patternFill patternType="solid">
        <fgColor rgb="FFFFD347"/>
        <bgColor indexed="64"/>
      </patternFill>
    </fill>
    <fill>
      <patternFill patternType="solid">
        <fgColor rgb="FFEEB500"/>
        <bgColor indexed="64"/>
      </patternFill>
    </fill>
    <fill>
      <patternFill patternType="solid">
        <fgColor rgb="FFFFC301"/>
        <bgColor indexed="64"/>
      </patternFill>
    </fill>
    <fill>
      <patternFill patternType="solid">
        <fgColor rgb="FFBABA38"/>
        <bgColor indexed="64"/>
      </patternFill>
    </fill>
    <fill>
      <patternFill patternType="solid">
        <fgColor rgb="FFD1D169"/>
        <bgColor indexed="64"/>
      </patternFill>
    </fill>
    <fill>
      <patternFill patternType="solid">
        <fgColor rgb="FFF2F2F2"/>
        <bgColor rgb="FF000000"/>
      </patternFill>
    </fill>
    <fill>
      <patternFill patternType="solid">
        <fgColor rgb="FF538DD5"/>
        <bgColor indexed="64"/>
      </patternFill>
    </fill>
    <fill>
      <patternFill patternType="solid">
        <fgColor theme="4" tint="0.59999389629810485"/>
        <bgColor indexed="64"/>
      </patternFill>
    </fill>
    <fill>
      <patternFill patternType="solid">
        <fgColor theme="0" tint="-4.9989318521683403E-2"/>
        <bgColor rgb="FF000000"/>
      </patternFill>
    </fill>
    <fill>
      <patternFill patternType="solid">
        <fgColor rgb="FFB8CCE4"/>
        <bgColor indexed="64"/>
      </patternFill>
    </fill>
    <fill>
      <patternFill patternType="solid">
        <fgColor rgb="FFECCAC6"/>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s>
  <cellStyleXfs count="2">
    <xf numFmtId="0" fontId="0" fillId="0" borderId="0"/>
    <xf numFmtId="0" fontId="19" fillId="0" borderId="0"/>
  </cellStyleXfs>
  <cellXfs count="276">
    <xf numFmtId="0" fontId="0" fillId="0" borderId="0" xfId="0"/>
    <xf numFmtId="0" fontId="0" fillId="0" borderId="0" xfId="0" applyProtection="1">
      <protection locked="0"/>
    </xf>
    <xf numFmtId="0" fontId="0" fillId="0" borderId="0" xfId="0" applyAlignment="1" applyProtection="1">
      <alignment horizontal="center"/>
      <protection locked="0"/>
    </xf>
    <xf numFmtId="0" fontId="0" fillId="0" borderId="0" xfId="0" applyAlignment="1" applyProtection="1">
      <alignment horizontal="center" vertical="top"/>
      <protection locked="0"/>
    </xf>
    <xf numFmtId="0" fontId="0" fillId="15" borderId="0" xfId="0" applyFill="1" applyProtection="1">
      <protection locked="0"/>
    </xf>
    <xf numFmtId="0" fontId="0" fillId="15" borderId="0" xfId="0" applyFill="1"/>
    <xf numFmtId="0" fontId="0" fillId="15" borderId="0" xfId="0" applyFill="1" applyAlignment="1" applyProtection="1">
      <alignment horizontal="center" vertical="top"/>
      <protection locked="0"/>
    </xf>
    <xf numFmtId="0" fontId="0" fillId="15" borderId="0" xfId="0" applyFill="1" applyAlignment="1" applyProtection="1">
      <alignment horizontal="center"/>
      <protection locked="0"/>
    </xf>
    <xf numFmtId="0" fontId="0" fillId="0" borderId="0" xfId="0" applyAlignment="1" applyProtection="1">
      <alignment wrapText="1"/>
      <protection locked="0"/>
    </xf>
    <xf numFmtId="0" fontId="0" fillId="0" borderId="1" xfId="0" applyBorder="1"/>
    <xf numFmtId="0" fontId="0" fillId="7" borderId="1" xfId="0" applyFill="1" applyBorder="1"/>
    <xf numFmtId="0" fontId="0" fillId="9" borderId="1" xfId="0" applyFill="1" applyBorder="1"/>
    <xf numFmtId="0" fontId="0" fillId="3" borderId="1" xfId="0" applyFill="1" applyBorder="1"/>
    <xf numFmtId="0" fontId="0" fillId="19" borderId="1" xfId="0" applyFill="1" applyBorder="1"/>
    <xf numFmtId="0" fontId="0" fillId="24" borderId="1" xfId="0" applyFill="1" applyBorder="1"/>
    <xf numFmtId="0" fontId="0" fillId="4" borderId="1" xfId="0" applyFill="1" applyBorder="1"/>
    <xf numFmtId="0" fontId="0" fillId="25" borderId="1" xfId="0" applyFill="1" applyBorder="1"/>
    <xf numFmtId="0" fontId="0" fillId="26" borderId="1" xfId="0" applyFill="1" applyBorder="1"/>
    <xf numFmtId="0" fontId="0" fillId="27" borderId="1" xfId="0" applyFill="1" applyBorder="1"/>
    <xf numFmtId="0" fontId="0" fillId="30" borderId="1" xfId="0" applyFill="1" applyBorder="1"/>
    <xf numFmtId="0" fontId="0" fillId="32" borderId="1" xfId="0" applyFill="1" applyBorder="1"/>
    <xf numFmtId="0" fontId="0" fillId="8" borderId="1" xfId="0" applyFill="1" applyBorder="1"/>
    <xf numFmtId="0" fontId="0" fillId="33" borderId="1" xfId="0" applyFill="1" applyBorder="1"/>
    <xf numFmtId="0" fontId="0" fillId="14" borderId="1" xfId="0" applyFill="1" applyBorder="1"/>
    <xf numFmtId="0" fontId="0" fillId="34" borderId="1" xfId="0" applyFill="1" applyBorder="1"/>
    <xf numFmtId="0" fontId="1" fillId="0" borderId="0" xfId="0" applyFont="1"/>
    <xf numFmtId="0" fontId="0" fillId="15" borderId="0" xfId="0" applyFill="1" applyAlignment="1" applyProtection="1">
      <alignment wrapText="1"/>
      <protection locked="0"/>
    </xf>
    <xf numFmtId="0" fontId="0" fillId="28" borderId="1" xfId="0" applyFill="1" applyBorder="1"/>
    <xf numFmtId="0" fontId="0" fillId="15" borderId="0" xfId="0" applyFill="1" applyAlignment="1" applyProtection="1">
      <alignment horizontal="center" vertical="center"/>
      <protection locked="0"/>
    </xf>
    <xf numFmtId="0" fontId="0" fillId="0" borderId="0" xfId="0" applyAlignment="1" applyProtection="1">
      <alignment horizontal="center" vertical="center"/>
      <protection locked="0"/>
    </xf>
    <xf numFmtId="0" fontId="3" fillId="15" borderId="20" xfId="0" applyFont="1" applyFill="1" applyBorder="1" applyAlignment="1">
      <alignment horizontal="center" vertical="center" wrapText="1"/>
    </xf>
    <xf numFmtId="0" fontId="0" fillId="22" borderId="1" xfId="0" applyFill="1" applyBorder="1"/>
    <xf numFmtId="0" fontId="4" fillId="3" borderId="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11" borderId="5" xfId="0" applyFont="1" applyFill="1" applyBorder="1" applyAlignment="1">
      <alignment horizontal="center" vertical="center" wrapText="1"/>
    </xf>
    <xf numFmtId="0" fontId="4" fillId="12" borderId="5" xfId="0" applyFont="1" applyFill="1" applyBorder="1" applyAlignment="1">
      <alignment horizontal="center" vertical="center" wrapText="1"/>
    </xf>
    <xf numFmtId="0" fontId="4" fillId="13" borderId="5" xfId="0" applyFont="1" applyFill="1" applyBorder="1" applyAlignment="1">
      <alignment horizontal="center" vertical="center" wrapText="1"/>
    </xf>
    <xf numFmtId="0" fontId="4" fillId="14" borderId="5" xfId="0" applyFont="1" applyFill="1" applyBorder="1" applyAlignment="1">
      <alignment horizontal="center" vertical="center" wrapText="1"/>
    </xf>
    <xf numFmtId="0" fontId="4" fillId="34" borderId="5" xfId="0" applyFont="1" applyFill="1" applyBorder="1" applyAlignment="1">
      <alignment horizontal="center" vertical="center" wrapText="1"/>
    </xf>
    <xf numFmtId="0" fontId="4" fillId="18" borderId="5" xfId="0" applyFont="1" applyFill="1" applyBorder="1" applyAlignment="1">
      <alignment horizontal="center" vertical="center" wrapText="1"/>
    </xf>
    <xf numFmtId="0" fontId="4" fillId="24" borderId="5" xfId="0" applyFont="1" applyFill="1" applyBorder="1" applyAlignment="1">
      <alignment horizontal="center" vertical="center" wrapText="1"/>
    </xf>
    <xf numFmtId="0" fontId="4" fillId="32" borderId="5" xfId="0" applyFont="1" applyFill="1" applyBorder="1" applyAlignment="1">
      <alignment horizontal="center" vertical="center"/>
    </xf>
    <xf numFmtId="0" fontId="4" fillId="7" borderId="5" xfId="0" applyFont="1" applyFill="1" applyBorder="1" applyAlignment="1">
      <alignment horizontal="center" vertical="center" wrapText="1"/>
    </xf>
    <xf numFmtId="0" fontId="4" fillId="8" borderId="5"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9" borderId="5" xfId="0" applyFont="1" applyFill="1" applyBorder="1" applyAlignment="1">
      <alignment horizontal="center" vertical="center" wrapText="1"/>
    </xf>
    <xf numFmtId="0" fontId="4" fillId="10" borderId="7" xfId="0" applyFont="1" applyFill="1" applyBorder="1" applyAlignment="1">
      <alignment horizontal="center" vertical="center" wrapText="1"/>
    </xf>
    <xf numFmtId="0" fontId="8" fillId="15" borderId="0" xfId="0" applyFont="1" applyFill="1" applyProtection="1">
      <protection locked="0"/>
    </xf>
    <xf numFmtId="0" fontId="7" fillId="15" borderId="4" xfId="0" applyFont="1" applyFill="1" applyBorder="1"/>
    <xf numFmtId="0" fontId="1" fillId="15" borderId="10" xfId="0" applyFont="1" applyFill="1" applyBorder="1" applyAlignment="1">
      <alignment horizontal="center" vertical="center" wrapText="1"/>
    </xf>
    <xf numFmtId="0" fontId="1" fillId="15" borderId="20" xfId="0" applyFont="1" applyFill="1" applyBorder="1" applyAlignment="1" applyProtection="1">
      <alignment horizontal="center" vertical="center" wrapText="1"/>
      <protection locked="0"/>
    </xf>
    <xf numFmtId="0" fontId="0" fillId="35" borderId="1" xfId="0" applyFill="1" applyBorder="1"/>
    <xf numFmtId="0" fontId="1" fillId="15" borderId="11" xfId="0" applyFont="1" applyFill="1" applyBorder="1" applyAlignment="1">
      <alignment horizontal="center" vertical="center" wrapText="1"/>
    </xf>
    <xf numFmtId="0" fontId="0" fillId="36" borderId="1" xfId="0" applyFill="1" applyBorder="1"/>
    <xf numFmtId="0" fontId="0" fillId="6" borderId="1" xfId="0" applyFill="1" applyBorder="1"/>
    <xf numFmtId="0" fontId="0" fillId="38" borderId="1" xfId="0" applyFill="1" applyBorder="1"/>
    <xf numFmtId="0" fontId="0" fillId="29" borderId="1" xfId="0" applyFill="1" applyBorder="1"/>
    <xf numFmtId="0" fontId="0" fillId="31" borderId="1" xfId="0" applyFill="1" applyBorder="1"/>
    <xf numFmtId="0" fontId="11" fillId="0" borderId="1" xfId="0" applyFont="1" applyBorder="1"/>
    <xf numFmtId="0" fontId="0" fillId="15" borderId="22" xfId="0" applyFill="1" applyBorder="1"/>
    <xf numFmtId="0" fontId="0" fillId="40" borderId="1" xfId="0" applyFill="1" applyBorder="1"/>
    <xf numFmtId="0" fontId="13" fillId="42" borderId="1" xfId="0" applyFont="1" applyFill="1" applyBorder="1"/>
    <xf numFmtId="0" fontId="13" fillId="43" borderId="1" xfId="0" applyFont="1" applyFill="1" applyBorder="1"/>
    <xf numFmtId="0" fontId="0" fillId="0" borderId="0" xfId="0" applyAlignment="1">
      <alignment horizontal="center" vertical="center"/>
    </xf>
    <xf numFmtId="0" fontId="0" fillId="0" borderId="0" xfId="0" applyAlignment="1">
      <alignment wrapText="1"/>
    </xf>
    <xf numFmtId="0" fontId="14" fillId="15" borderId="0" xfId="0" applyFont="1" applyFill="1" applyProtection="1">
      <protection locked="0"/>
    </xf>
    <xf numFmtId="0" fontId="0" fillId="0" borderId="0" xfId="0" applyAlignment="1">
      <alignment horizontal="center"/>
    </xf>
    <xf numFmtId="0" fontId="0" fillId="15" borderId="0" xfId="0" applyFill="1" applyAlignment="1">
      <alignment vertical="center"/>
    </xf>
    <xf numFmtId="0" fontId="0" fillId="15" borderId="3" xfId="0" applyFill="1" applyBorder="1" applyAlignment="1">
      <alignment horizontal="right"/>
    </xf>
    <xf numFmtId="0" fontId="16" fillId="15" borderId="0" xfId="0" applyFont="1" applyFill="1" applyAlignment="1" applyProtection="1">
      <alignment horizontal="center" vertical="top"/>
      <protection locked="0"/>
    </xf>
    <xf numFmtId="0" fontId="3" fillId="15" borderId="15" xfId="0" applyFont="1" applyFill="1" applyBorder="1" applyProtection="1">
      <protection locked="0"/>
    </xf>
    <xf numFmtId="0" fontId="8" fillId="20" borderId="16" xfId="0" applyFont="1" applyFill="1" applyBorder="1"/>
    <xf numFmtId="0" fontId="4" fillId="15" borderId="0" xfId="0" applyFont="1" applyFill="1"/>
    <xf numFmtId="0" fontId="6" fillId="15" borderId="0" xfId="0" applyFont="1" applyFill="1" applyProtection="1">
      <protection locked="0"/>
    </xf>
    <xf numFmtId="0" fontId="17" fillId="15" borderId="0" xfId="0" applyFont="1" applyFill="1" applyProtection="1">
      <protection locked="0"/>
    </xf>
    <xf numFmtId="0" fontId="4" fillId="25" borderId="5" xfId="0" applyFont="1" applyFill="1" applyBorder="1" applyAlignment="1">
      <alignment horizontal="center" vertical="center" wrapText="1"/>
    </xf>
    <xf numFmtId="0" fontId="4" fillId="17" borderId="5" xfId="0" applyFont="1" applyFill="1" applyBorder="1" applyAlignment="1">
      <alignment horizontal="center" vertical="center" wrapText="1"/>
    </xf>
    <xf numFmtId="0" fontId="0" fillId="15" borderId="0" xfId="0" applyFill="1" applyAlignment="1">
      <alignment horizontal="center"/>
    </xf>
    <xf numFmtId="0" fontId="15" fillId="15" borderId="0" xfId="0" applyFont="1" applyFill="1" applyAlignment="1">
      <alignment horizontal="center"/>
    </xf>
    <xf numFmtId="0" fontId="3" fillId="15" borderId="26" xfId="0" applyFont="1" applyFill="1" applyBorder="1" applyProtection="1">
      <protection locked="0"/>
    </xf>
    <xf numFmtId="0" fontId="0" fillId="15" borderId="0" xfId="0" applyFill="1" applyAlignment="1">
      <alignment horizontal="center" vertical="center"/>
    </xf>
    <xf numFmtId="0" fontId="1" fillId="15" borderId="30" xfId="0" applyFont="1" applyFill="1" applyBorder="1" applyAlignment="1">
      <alignment horizontal="center" vertical="center" wrapText="1"/>
    </xf>
    <xf numFmtId="0" fontId="1" fillId="15" borderId="10" xfId="0" applyFont="1" applyFill="1" applyBorder="1" applyAlignment="1" applyProtection="1">
      <alignment horizontal="center" vertical="center" wrapText="1"/>
      <protection locked="0"/>
    </xf>
    <xf numFmtId="0" fontId="2" fillId="15" borderId="14" xfId="0" applyFont="1" applyFill="1" applyBorder="1" applyAlignment="1">
      <alignment horizontal="center" vertical="top" wrapText="1"/>
    </xf>
    <xf numFmtId="0" fontId="0" fillId="0" borderId="9" xfId="0" applyBorder="1"/>
    <xf numFmtId="0" fontId="0" fillId="7" borderId="9" xfId="0" applyFill="1" applyBorder="1"/>
    <xf numFmtId="0" fontId="0" fillId="22" borderId="9" xfId="0" applyFill="1" applyBorder="1"/>
    <xf numFmtId="0" fontId="11" fillId="0" borderId="9" xfId="0" applyFont="1" applyBorder="1"/>
    <xf numFmtId="0" fontId="7" fillId="15" borderId="0" xfId="0" applyFont="1" applyFill="1"/>
    <xf numFmtId="0" fontId="0" fillId="15" borderId="0" xfId="0" applyFill="1" applyAlignment="1">
      <alignment horizontal="right"/>
    </xf>
    <xf numFmtId="0" fontId="10" fillId="15" borderId="0" xfId="0" applyFont="1" applyFill="1" applyAlignment="1">
      <alignment vertical="center"/>
    </xf>
    <xf numFmtId="0" fontId="2" fillId="15" borderId="0" xfId="0" applyFont="1" applyFill="1" applyAlignment="1">
      <alignment horizontal="center" vertical="center"/>
    </xf>
    <xf numFmtId="0" fontId="0" fillId="45" borderId="9" xfId="0" applyFill="1" applyBorder="1"/>
    <xf numFmtId="0" fontId="0" fillId="15" borderId="1" xfId="0" applyFill="1" applyBorder="1" applyAlignment="1">
      <alignment horizontal="center" vertical="center"/>
    </xf>
    <xf numFmtId="0" fontId="0" fillId="15" borderId="4" xfId="0" applyFill="1" applyBorder="1" applyAlignment="1">
      <alignment horizontal="right"/>
    </xf>
    <xf numFmtId="0" fontId="0" fillId="15" borderId="17" xfId="0" applyFill="1" applyBorder="1"/>
    <xf numFmtId="0" fontId="0" fillId="15" borderId="5" xfId="0" applyFill="1" applyBorder="1" applyAlignment="1">
      <alignment horizontal="right"/>
    </xf>
    <xf numFmtId="0" fontId="0" fillId="15" borderId="7" xfId="0" applyFill="1" applyBorder="1" applyAlignment="1">
      <alignment horizontal="right"/>
    </xf>
    <xf numFmtId="0" fontId="0" fillId="45" borderId="1" xfId="0" applyFill="1" applyBorder="1"/>
    <xf numFmtId="0" fontId="0" fillId="23" borderId="1" xfId="0" applyFill="1" applyBorder="1"/>
    <xf numFmtId="0" fontId="0" fillId="37" borderId="1" xfId="0" applyFill="1" applyBorder="1"/>
    <xf numFmtId="0" fontId="0" fillId="39" borderId="1" xfId="0" applyFill="1" applyBorder="1"/>
    <xf numFmtId="0" fontId="0" fillId="41" borderId="1" xfId="0" applyFill="1" applyBorder="1"/>
    <xf numFmtId="0" fontId="0" fillId="15" borderId="0" xfId="0" quotePrefix="1" applyFill="1" applyAlignment="1" applyProtection="1">
      <alignment horizontal="center" vertical="center"/>
      <protection locked="0"/>
    </xf>
    <xf numFmtId="0" fontId="11" fillId="15" borderId="0" xfId="0" applyFont="1" applyFill="1"/>
    <xf numFmtId="0" fontId="0" fillId="24" borderId="9" xfId="0" applyFill="1" applyBorder="1"/>
    <xf numFmtId="0" fontId="0" fillId="39" borderId="9" xfId="0" applyFill="1" applyBorder="1"/>
    <xf numFmtId="0" fontId="0" fillId="48" borderId="1" xfId="0" applyFill="1" applyBorder="1"/>
    <xf numFmtId="0" fontId="4" fillId="48" borderId="5" xfId="0" applyFont="1" applyFill="1" applyBorder="1" applyAlignment="1">
      <alignment horizontal="center" vertical="center" wrapText="1"/>
    </xf>
    <xf numFmtId="0" fontId="4" fillId="49" borderId="5" xfId="0" applyFont="1" applyFill="1" applyBorder="1" applyAlignment="1">
      <alignment horizontal="center" vertical="center" wrapText="1"/>
    </xf>
    <xf numFmtId="0" fontId="0" fillId="49" borderId="1" xfId="0" applyFill="1" applyBorder="1"/>
    <xf numFmtId="0" fontId="4" fillId="50" borderId="5" xfId="0" applyFont="1" applyFill="1" applyBorder="1" applyAlignment="1">
      <alignment horizontal="center" vertical="center" wrapText="1"/>
    </xf>
    <xf numFmtId="0" fontId="0" fillId="50" borderId="1" xfId="0" applyFill="1" applyBorder="1"/>
    <xf numFmtId="0" fontId="0" fillId="51" borderId="1" xfId="0" applyFill="1" applyBorder="1"/>
    <xf numFmtId="0" fontId="4" fillId="51" borderId="5" xfId="0" applyFont="1" applyFill="1" applyBorder="1" applyAlignment="1">
      <alignment horizontal="center" vertical="center" wrapText="1"/>
    </xf>
    <xf numFmtId="0" fontId="0" fillId="52" borderId="1" xfId="0" applyFill="1" applyBorder="1"/>
    <xf numFmtId="0" fontId="0" fillId="53" borderId="1" xfId="0" applyFill="1" applyBorder="1"/>
    <xf numFmtId="0" fontId="13" fillId="0" borderId="0" xfId="0" applyFont="1" applyAlignment="1" applyProtection="1">
      <alignment wrapText="1"/>
      <protection locked="0"/>
    </xf>
    <xf numFmtId="0" fontId="21" fillId="0" borderId="21" xfId="0" applyFont="1" applyBorder="1" applyAlignment="1" applyProtection="1">
      <alignment horizontal="center"/>
      <protection locked="0"/>
    </xf>
    <xf numFmtId="0" fontId="22" fillId="0" borderId="28" xfId="0" applyFont="1" applyBorder="1" applyAlignment="1" applyProtection="1">
      <alignment horizontal="center"/>
      <protection locked="0"/>
    </xf>
    <xf numFmtId="0" fontId="22" fillId="0" borderId="29" xfId="0" applyFont="1" applyBorder="1" applyAlignment="1" applyProtection="1">
      <alignment horizontal="center"/>
      <protection locked="0"/>
    </xf>
    <xf numFmtId="0" fontId="25" fillId="0" borderId="0" xfId="0" applyFont="1"/>
    <xf numFmtId="0" fontId="25" fillId="54" borderId="0" xfId="0" applyFont="1" applyFill="1"/>
    <xf numFmtId="0" fontId="25" fillId="54" borderId="0" xfId="0" applyFont="1" applyFill="1" applyAlignment="1">
      <alignment horizontal="center" vertical="top"/>
    </xf>
    <xf numFmtId="0" fontId="0" fillId="55" borderId="1" xfId="0" applyFill="1" applyBorder="1"/>
    <xf numFmtId="0" fontId="0" fillId="56" borderId="1" xfId="0" applyFill="1" applyBorder="1"/>
    <xf numFmtId="0" fontId="0" fillId="9" borderId="31" xfId="0" applyFill="1" applyBorder="1"/>
    <xf numFmtId="0" fontId="0" fillId="3" borderId="31" xfId="0" applyFill="1" applyBorder="1"/>
    <xf numFmtId="0" fontId="0" fillId="19" borderId="31" xfId="0" applyFill="1" applyBorder="1"/>
    <xf numFmtId="0" fontId="0" fillId="48" borderId="31" xfId="0" applyFill="1" applyBorder="1"/>
    <xf numFmtId="0" fontId="0" fillId="49" borderId="31" xfId="0" applyFill="1" applyBorder="1"/>
    <xf numFmtId="0" fontId="0" fillId="7" borderId="31" xfId="0" applyFill="1" applyBorder="1"/>
    <xf numFmtId="0" fontId="0" fillId="22" borderId="31" xfId="0" applyFill="1" applyBorder="1"/>
    <xf numFmtId="0" fontId="11" fillId="0" borderId="31" xfId="0" applyFont="1" applyBorder="1"/>
    <xf numFmtId="0" fontId="0" fillId="36" borderId="31" xfId="0" applyFill="1" applyBorder="1"/>
    <xf numFmtId="0" fontId="0" fillId="0" borderId="31" xfId="0" applyBorder="1"/>
    <xf numFmtId="0" fontId="0" fillId="37" borderId="16" xfId="0" applyFill="1" applyBorder="1"/>
    <xf numFmtId="0" fontId="0" fillId="44" borderId="32" xfId="0" applyFill="1" applyBorder="1" applyAlignment="1">
      <alignment horizontal="center" vertical="center"/>
    </xf>
    <xf numFmtId="0" fontId="25" fillId="57" borderId="0" xfId="0" applyFont="1" applyFill="1" applyAlignment="1">
      <alignment horizontal="center" vertical="top" wrapText="1"/>
    </xf>
    <xf numFmtId="0" fontId="25" fillId="15" borderId="0" xfId="0" applyFont="1" applyFill="1"/>
    <xf numFmtId="0" fontId="20" fillId="15" borderId="0" xfId="0" applyFont="1" applyFill="1" applyAlignment="1">
      <alignment wrapText="1"/>
    </xf>
    <xf numFmtId="0" fontId="25" fillId="57" borderId="0" xfId="0" applyFont="1" applyFill="1" applyAlignment="1">
      <alignment horizontal="center" vertical="top"/>
    </xf>
    <xf numFmtId="0" fontId="25" fillId="57" borderId="0" xfId="0" applyFont="1" applyFill="1"/>
    <xf numFmtId="0" fontId="19" fillId="15" borderId="0" xfId="0" applyFont="1" applyFill="1" applyAlignment="1" applyProtection="1">
      <alignment horizontal="center"/>
      <protection locked="0"/>
    </xf>
    <xf numFmtId="0" fontId="21" fillId="15" borderId="0" xfId="0" applyFont="1" applyFill="1" applyAlignment="1" applyProtection="1">
      <alignment horizontal="center"/>
      <protection locked="0"/>
    </xf>
    <xf numFmtId="0" fontId="13" fillId="15" borderId="0" xfId="0" applyFont="1" applyFill="1" applyAlignment="1" applyProtection="1">
      <alignment wrapText="1"/>
      <protection locked="0"/>
    </xf>
    <xf numFmtId="0" fontId="26" fillId="15" borderId="0" xfId="0" applyFont="1" applyFill="1"/>
    <xf numFmtId="0" fontId="9" fillId="15" borderId="34" xfId="0" applyFont="1" applyFill="1" applyBorder="1"/>
    <xf numFmtId="0" fontId="22" fillId="0" borderId="36" xfId="0" applyFont="1" applyBorder="1" applyAlignment="1" applyProtection="1">
      <alignment horizontal="center"/>
      <protection locked="0"/>
    </xf>
    <xf numFmtId="0" fontId="0" fillId="0" borderId="11" xfId="0" applyBorder="1" applyProtection="1">
      <protection locked="0"/>
    </xf>
    <xf numFmtId="0" fontId="22" fillId="0" borderId="25" xfId="0" applyFont="1" applyBorder="1" applyAlignment="1" applyProtection="1">
      <alignment horizontal="center"/>
      <protection locked="0"/>
    </xf>
    <xf numFmtId="0" fontId="8" fillId="0" borderId="33" xfId="0" applyFont="1" applyBorder="1"/>
    <xf numFmtId="0" fontId="0" fillId="55" borderId="1" xfId="0" applyFill="1" applyBorder="1" applyAlignment="1">
      <alignment horizontal="center" vertical="center"/>
    </xf>
    <xf numFmtId="0" fontId="0" fillId="58" borderId="1" xfId="0" applyFill="1" applyBorder="1"/>
    <xf numFmtId="0" fontId="0" fillId="41" borderId="1" xfId="0" applyFill="1" applyBorder="1" applyAlignment="1">
      <alignment horizontal="center" vertical="center"/>
    </xf>
    <xf numFmtId="164" fontId="0" fillId="0" borderId="0" xfId="0" applyNumberFormat="1" applyAlignment="1">
      <alignment horizontal="center" vertical="center"/>
    </xf>
    <xf numFmtId="0" fontId="20" fillId="15" borderId="10" xfId="0" applyFont="1" applyFill="1" applyBorder="1" applyAlignment="1" applyProtection="1">
      <alignment horizontal="center" vertical="center" wrapText="1"/>
      <protection locked="0"/>
    </xf>
    <xf numFmtId="0" fontId="0" fillId="59" borderId="1" xfId="0" applyFill="1" applyBorder="1"/>
    <xf numFmtId="0" fontId="1" fillId="15" borderId="33" xfId="0" applyFont="1" applyFill="1" applyBorder="1" applyAlignment="1">
      <alignment horizontal="center" vertical="center" wrapText="1"/>
    </xf>
    <xf numFmtId="0" fontId="0" fillId="0" borderId="32" xfId="0" applyBorder="1" applyAlignment="1">
      <alignment horizontal="center" vertical="center"/>
    </xf>
    <xf numFmtId="0" fontId="0" fillId="0" borderId="19" xfId="0" applyBorder="1" applyAlignment="1">
      <alignment horizontal="center" vertical="center"/>
    </xf>
    <xf numFmtId="0" fontId="0" fillId="40" borderId="19" xfId="0" applyFill="1" applyBorder="1" applyAlignment="1">
      <alignment horizontal="center" vertical="center"/>
    </xf>
    <xf numFmtId="0" fontId="0" fillId="56" borderId="19" xfId="0" applyFill="1" applyBorder="1"/>
    <xf numFmtId="0" fontId="0" fillId="55" borderId="19" xfId="0" applyFill="1" applyBorder="1"/>
    <xf numFmtId="0" fontId="0" fillId="0" borderId="27" xfId="0" applyBorder="1" applyAlignment="1">
      <alignment horizontal="center" vertical="center"/>
    </xf>
    <xf numFmtId="0" fontId="1" fillId="15" borderId="4" xfId="0" applyFont="1" applyFill="1" applyBorder="1" applyAlignment="1">
      <alignment horizontal="center" vertical="top" wrapText="1"/>
    </xf>
    <xf numFmtId="0" fontId="1" fillId="15" borderId="31" xfId="0" applyFont="1" applyFill="1" applyBorder="1" applyAlignment="1">
      <alignment horizontal="center" vertical="top" wrapText="1"/>
    </xf>
    <xf numFmtId="0" fontId="1" fillId="15" borderId="37" xfId="0" applyFont="1" applyFill="1" applyBorder="1" applyAlignment="1">
      <alignment horizontal="center" vertical="top" wrapText="1"/>
    </xf>
    <xf numFmtId="0" fontId="0" fillId="15" borderId="5" xfId="0" applyFill="1" applyBorder="1" applyAlignment="1">
      <alignment horizontal="center" vertical="center"/>
    </xf>
    <xf numFmtId="0" fontId="0" fillId="0" borderId="1" xfId="0" applyBorder="1" applyAlignment="1">
      <alignment horizontal="center" vertical="center"/>
    </xf>
    <xf numFmtId="0" fontId="0" fillId="15" borderId="6" xfId="0" applyFill="1" applyBorder="1" applyAlignment="1">
      <alignment horizontal="center" vertical="center"/>
    </xf>
    <xf numFmtId="0" fontId="0" fillId="15" borderId="7" xfId="0" applyFill="1" applyBorder="1" applyAlignment="1">
      <alignment horizontal="center" vertical="center"/>
    </xf>
    <xf numFmtId="0" fontId="0" fillId="0" borderId="9" xfId="0" applyBorder="1" applyAlignment="1">
      <alignment horizontal="center" vertical="center"/>
    </xf>
    <xf numFmtId="0" fontId="0" fillId="15" borderId="8" xfId="0" applyFill="1" applyBorder="1" applyAlignment="1">
      <alignment horizontal="center" vertical="center"/>
    </xf>
    <xf numFmtId="0" fontId="0" fillId="15" borderId="4" xfId="0" applyFill="1" applyBorder="1" applyAlignment="1">
      <alignment horizontal="center" vertical="center"/>
    </xf>
    <xf numFmtId="0" fontId="0" fillId="15" borderId="31" xfId="0" applyFill="1" applyBorder="1" applyAlignment="1">
      <alignment horizontal="center" vertical="center"/>
    </xf>
    <xf numFmtId="0" fontId="0" fillId="15" borderId="37" xfId="0" applyFill="1" applyBorder="1" applyAlignment="1">
      <alignment horizontal="center" vertical="center"/>
    </xf>
    <xf numFmtId="0" fontId="0" fillId="15" borderId="9" xfId="0" applyFill="1" applyBorder="1" applyAlignment="1">
      <alignment horizontal="center" vertical="center"/>
    </xf>
    <xf numFmtId="0" fontId="0" fillId="15" borderId="17" xfId="0" applyFill="1" applyBorder="1" applyAlignment="1">
      <alignment wrapText="1"/>
    </xf>
    <xf numFmtId="0" fontId="0" fillId="15" borderId="0" xfId="0" applyFill="1" applyAlignment="1">
      <alignment wrapText="1"/>
    </xf>
    <xf numFmtId="0" fontId="1" fillId="15" borderId="0" xfId="0" applyFont="1" applyFill="1" applyAlignment="1">
      <alignment wrapText="1"/>
    </xf>
    <xf numFmtId="0" fontId="0" fillId="15" borderId="22" xfId="0" applyFill="1" applyBorder="1" applyAlignment="1">
      <alignment wrapText="1"/>
    </xf>
    <xf numFmtId="0" fontId="0" fillId="15" borderId="31" xfId="0" applyFill="1" applyBorder="1" applyAlignment="1">
      <alignment vertical="center" wrapText="1"/>
    </xf>
    <xf numFmtId="0" fontId="0" fillId="15" borderId="1" xfId="0" applyFill="1" applyBorder="1" applyAlignment="1">
      <alignment vertical="center" wrapText="1"/>
    </xf>
    <xf numFmtId="0" fontId="0" fillId="15" borderId="1" xfId="0" applyFill="1" applyBorder="1" applyAlignment="1">
      <alignment wrapText="1"/>
    </xf>
    <xf numFmtId="0" fontId="13" fillId="15" borderId="1" xfId="0" applyFont="1" applyFill="1" applyBorder="1" applyAlignment="1">
      <alignment wrapText="1"/>
    </xf>
    <xf numFmtId="0" fontId="0" fillId="15" borderId="9" xfId="0" applyFill="1" applyBorder="1" applyAlignment="1">
      <alignment wrapText="1"/>
    </xf>
    <xf numFmtId="0" fontId="14" fillId="15" borderId="0" xfId="0" applyFont="1" applyFill="1" applyAlignment="1">
      <alignment wrapText="1"/>
    </xf>
    <xf numFmtId="0" fontId="12" fillId="15" borderId="0" xfId="0" applyFont="1" applyFill="1" applyAlignment="1">
      <alignment wrapText="1"/>
    </xf>
    <xf numFmtId="0" fontId="10" fillId="15" borderId="21" xfId="0" applyFont="1" applyFill="1" applyBorder="1" applyAlignment="1">
      <alignment wrapText="1"/>
    </xf>
    <xf numFmtId="0" fontId="0" fillId="15" borderId="24" xfId="0" applyFill="1" applyBorder="1" applyAlignment="1">
      <alignment wrapText="1"/>
    </xf>
    <xf numFmtId="0" fontId="13" fillId="0" borderId="31" xfId="0" applyFont="1" applyBorder="1" applyAlignment="1" applyProtection="1">
      <alignment wrapText="1"/>
      <protection locked="0"/>
    </xf>
    <xf numFmtId="0" fontId="13" fillId="0" borderId="1" xfId="0" applyFont="1" applyBorder="1" applyAlignment="1" applyProtection="1">
      <alignment wrapText="1"/>
      <protection locked="0"/>
    </xf>
    <xf numFmtId="0" fontId="13" fillId="0" borderId="9" xfId="0" applyFont="1" applyBorder="1" applyAlignment="1" applyProtection="1">
      <alignment wrapText="1"/>
      <protection locked="0"/>
    </xf>
    <xf numFmtId="0" fontId="4" fillId="15" borderId="16" xfId="0" applyFont="1" applyFill="1" applyBorder="1"/>
    <xf numFmtId="0" fontId="4" fillId="15" borderId="19" xfId="0" applyFont="1" applyFill="1" applyBorder="1" applyAlignment="1">
      <alignment vertical="center" wrapText="1"/>
    </xf>
    <xf numFmtId="0" fontId="4" fillId="15" borderId="19" xfId="0" applyFont="1" applyFill="1" applyBorder="1"/>
    <xf numFmtId="0" fontId="4" fillId="15" borderId="27" xfId="0" applyFont="1" applyFill="1" applyBorder="1"/>
    <xf numFmtId="0" fontId="8" fillId="19" borderId="35" xfId="0" applyFont="1" applyFill="1" applyBorder="1"/>
    <xf numFmtId="0" fontId="11" fillId="0" borderId="19" xfId="0" applyFont="1" applyBorder="1" applyAlignment="1">
      <alignment horizontal="center" vertical="center"/>
    </xf>
    <xf numFmtId="0" fontId="10" fillId="15" borderId="0" xfId="0" applyFont="1" applyFill="1" applyProtection="1">
      <protection locked="0"/>
    </xf>
    <xf numFmtId="0" fontId="20" fillId="15" borderId="38" xfId="0" applyFont="1" applyFill="1" applyBorder="1" applyAlignment="1" applyProtection="1">
      <alignment horizontal="center" vertical="center" wrapText="1"/>
      <protection locked="0"/>
    </xf>
    <xf numFmtId="0" fontId="24" fillId="20" borderId="1" xfId="1" applyFont="1" applyFill="1" applyBorder="1" applyAlignment="1" applyProtection="1">
      <alignment horizontal="left" vertical="center"/>
      <protection locked="0"/>
    </xf>
    <xf numFmtId="0" fontId="23" fillId="20" borderId="1" xfId="1" applyFont="1" applyFill="1" applyBorder="1" applyAlignment="1" applyProtection="1">
      <alignment horizontal="left" vertical="center"/>
      <protection locked="0"/>
    </xf>
    <xf numFmtId="0" fontId="23" fillId="20" borderId="1" xfId="1" applyFont="1" applyFill="1" applyBorder="1" applyAlignment="1" applyProtection="1">
      <alignment vertical="center"/>
      <protection locked="0"/>
    </xf>
    <xf numFmtId="0" fontId="13" fillId="20" borderId="1" xfId="0" applyFont="1" applyFill="1" applyBorder="1" applyAlignment="1" applyProtection="1">
      <alignment wrapText="1"/>
      <protection locked="0"/>
    </xf>
    <xf numFmtId="0" fontId="24" fillId="20" borderId="1" xfId="1" applyFont="1" applyFill="1" applyBorder="1" applyAlignment="1" applyProtection="1">
      <alignment horizontal="left" vertical="center" wrapText="1"/>
      <protection locked="0"/>
    </xf>
    <xf numFmtId="0" fontId="1" fillId="15" borderId="41" xfId="0" applyFont="1" applyFill="1" applyBorder="1" applyAlignment="1">
      <alignment horizontal="center" vertical="center" wrapText="1"/>
    </xf>
    <xf numFmtId="0" fontId="1" fillId="15" borderId="38" xfId="0" applyFont="1" applyFill="1" applyBorder="1" applyAlignment="1" applyProtection="1">
      <alignment horizontal="center" vertical="center" wrapText="1"/>
      <protection locked="0"/>
    </xf>
    <xf numFmtId="0" fontId="1" fillId="15" borderId="42" xfId="0" applyFont="1" applyFill="1" applyBorder="1" applyAlignment="1">
      <alignment horizontal="center" vertical="center" wrapText="1"/>
    </xf>
    <xf numFmtId="0" fontId="1" fillId="15" borderId="2" xfId="0" applyFont="1" applyFill="1" applyBorder="1" applyAlignment="1" applyProtection="1">
      <alignment horizontal="center" vertical="center" wrapText="1"/>
      <protection locked="0"/>
    </xf>
    <xf numFmtId="0" fontId="24" fillId="20" borderId="31" xfId="1" applyFont="1" applyFill="1" applyBorder="1" applyAlignment="1" applyProtection="1">
      <alignment horizontal="left" vertical="center"/>
      <protection locked="0"/>
    </xf>
    <xf numFmtId="0" fontId="0" fillId="16" borderId="37" xfId="0" quotePrefix="1" applyFill="1" applyBorder="1" applyAlignment="1" applyProtection="1">
      <alignment horizontal="center" vertical="center"/>
      <protection locked="0"/>
    </xf>
    <xf numFmtId="0" fontId="0" fillId="16" borderId="6" xfId="0" quotePrefix="1" applyFill="1" applyBorder="1" applyAlignment="1" applyProtection="1">
      <alignment horizontal="center" vertical="center"/>
      <protection locked="0"/>
    </xf>
    <xf numFmtId="0" fontId="26" fillId="15" borderId="0" xfId="0" applyFont="1" applyFill="1" applyAlignment="1">
      <alignment wrapText="1"/>
    </xf>
    <xf numFmtId="0" fontId="27" fillId="15" borderId="0" xfId="0" applyFont="1" applyFill="1" applyAlignment="1">
      <alignment wrapText="1"/>
    </xf>
    <xf numFmtId="0" fontId="13" fillId="20" borderId="9" xfId="0" applyFont="1" applyFill="1" applyBorder="1" applyAlignment="1" applyProtection="1">
      <alignment wrapText="1"/>
      <protection locked="0"/>
    </xf>
    <xf numFmtId="0" fontId="0" fillId="16" borderId="8" xfId="0" quotePrefix="1" applyFill="1" applyBorder="1" applyAlignment="1" applyProtection="1">
      <alignment horizontal="center" vertical="center"/>
      <protection locked="0"/>
    </xf>
    <xf numFmtId="0" fontId="0" fillId="15" borderId="1" xfId="0" applyFill="1" applyBorder="1" applyAlignment="1">
      <alignment horizontal="right"/>
    </xf>
    <xf numFmtId="0" fontId="0" fillId="15" borderId="43" xfId="0" applyFill="1" applyBorder="1"/>
    <xf numFmtId="0" fontId="0" fillId="15" borderId="39" xfId="0" applyFill="1" applyBorder="1"/>
    <xf numFmtId="0" fontId="0" fillId="15" borderId="40" xfId="0" applyFill="1" applyBorder="1"/>
    <xf numFmtId="0" fontId="0" fillId="15" borderId="31" xfId="0" applyFill="1" applyBorder="1" applyAlignment="1">
      <alignment horizontal="right"/>
    </xf>
    <xf numFmtId="0" fontId="0" fillId="15" borderId="37" xfId="0" applyFill="1" applyBorder="1" applyAlignment="1">
      <alignment vertical="center"/>
    </xf>
    <xf numFmtId="0" fontId="0" fillId="15" borderId="6" xfId="0" applyFill="1" applyBorder="1" applyAlignment="1">
      <alignment vertical="center"/>
    </xf>
    <xf numFmtId="0" fontId="0" fillId="15" borderId="9" xfId="0" applyFill="1" applyBorder="1" applyAlignment="1">
      <alignment horizontal="right"/>
    </xf>
    <xf numFmtId="0" fontId="0" fillId="15" borderId="8" xfId="0" applyFill="1" applyBorder="1" applyAlignment="1">
      <alignment vertical="center"/>
    </xf>
    <xf numFmtId="0" fontId="0" fillId="44" borderId="39" xfId="0" applyFill="1" applyBorder="1" applyAlignment="1">
      <alignment horizontal="center" vertical="center"/>
    </xf>
    <xf numFmtId="0" fontId="0" fillId="9" borderId="39" xfId="0" applyFill="1" applyBorder="1" applyAlignment="1">
      <alignment horizontal="center" vertical="center"/>
    </xf>
    <xf numFmtId="0" fontId="0" fillId="40" borderId="39" xfId="0" applyFill="1" applyBorder="1" applyAlignment="1">
      <alignment horizontal="center" vertical="center"/>
    </xf>
    <xf numFmtId="0" fontId="0" fillId="2" borderId="39" xfId="0" applyFill="1" applyBorder="1" applyAlignment="1">
      <alignment horizontal="center" vertical="center"/>
    </xf>
    <xf numFmtId="0" fontId="0" fillId="47" borderId="39" xfId="0" applyFill="1" applyBorder="1" applyAlignment="1">
      <alignment horizontal="center" vertical="center"/>
    </xf>
    <xf numFmtId="0" fontId="0" fillId="46" borderId="39" xfId="0" applyFill="1" applyBorder="1" applyAlignment="1">
      <alignment horizontal="center" vertical="center"/>
    </xf>
    <xf numFmtId="0" fontId="0" fillId="55" borderId="39" xfId="0" applyFill="1" applyBorder="1" applyAlignment="1">
      <alignment horizontal="center" vertical="center"/>
    </xf>
    <xf numFmtId="0" fontId="0" fillId="46" borderId="40" xfId="0" applyFill="1" applyBorder="1" applyAlignment="1">
      <alignment horizontal="center" vertical="center"/>
    </xf>
    <xf numFmtId="0" fontId="3" fillId="15" borderId="42" xfId="0" applyFont="1" applyFill="1" applyBorder="1" applyAlignment="1">
      <alignment horizontal="center" vertical="center" wrapText="1"/>
    </xf>
    <xf numFmtId="0" fontId="4" fillId="15" borderId="44" xfId="0" applyFont="1" applyFill="1" applyBorder="1" applyAlignment="1">
      <alignment horizontal="center" vertical="center" wrapText="1"/>
    </xf>
    <xf numFmtId="0" fontId="4" fillId="15" borderId="45" xfId="0" applyFont="1" applyFill="1" applyBorder="1" applyAlignment="1">
      <alignment horizontal="center" vertical="center" wrapText="1"/>
    </xf>
    <xf numFmtId="0" fontId="0" fillId="15" borderId="45" xfId="0" applyFill="1" applyBorder="1" applyAlignment="1">
      <alignment horizontal="center"/>
    </xf>
    <xf numFmtId="0" fontId="0" fillId="15" borderId="45" xfId="0" applyFill="1" applyBorder="1" applyAlignment="1">
      <alignment horizontal="center" vertical="center"/>
    </xf>
    <xf numFmtId="0" fontId="0" fillId="15" borderId="46" xfId="0" applyFill="1" applyBorder="1" applyAlignment="1">
      <alignment horizontal="center"/>
    </xf>
    <xf numFmtId="0" fontId="1" fillId="15" borderId="15" xfId="0" applyFont="1" applyFill="1" applyBorder="1" applyAlignment="1">
      <alignment horizontal="center" vertical="top" wrapText="1"/>
    </xf>
    <xf numFmtId="0" fontId="1" fillId="15" borderId="41" xfId="0" applyFont="1" applyFill="1" applyBorder="1" applyAlignment="1">
      <alignment horizontal="center" vertical="top" wrapText="1"/>
    </xf>
    <xf numFmtId="0" fontId="1" fillId="15" borderId="11" xfId="0" applyFont="1" applyFill="1" applyBorder="1" applyAlignment="1">
      <alignment horizontal="center" vertical="top" wrapText="1"/>
    </xf>
    <xf numFmtId="0" fontId="1" fillId="15" borderId="30" xfId="0" applyFont="1" applyFill="1" applyBorder="1" applyAlignment="1">
      <alignment horizontal="center" vertical="top" wrapText="1"/>
    </xf>
    <xf numFmtId="0" fontId="30" fillId="15" borderId="21" xfId="0" applyFont="1" applyFill="1" applyBorder="1" applyAlignment="1">
      <alignment vertical="center" wrapText="1"/>
    </xf>
    <xf numFmtId="0" fontId="28" fillId="15" borderId="23" xfId="0" applyFont="1" applyFill="1" applyBorder="1" applyAlignment="1">
      <alignment vertical="center" wrapText="1"/>
    </xf>
    <xf numFmtId="0" fontId="28" fillId="15" borderId="24" xfId="0" applyFont="1" applyFill="1" applyBorder="1" applyAlignment="1">
      <alignment vertical="center" wrapText="1"/>
    </xf>
    <xf numFmtId="0" fontId="13" fillId="15" borderId="0" xfId="0" applyFont="1" applyFill="1"/>
    <xf numFmtId="0" fontId="0" fillId="15" borderId="18" xfId="0" applyFill="1" applyBorder="1"/>
    <xf numFmtId="0" fontId="0" fillId="15" borderId="2" xfId="0" applyFill="1" applyBorder="1" applyAlignment="1">
      <alignment horizontal="center" vertical="center"/>
    </xf>
    <xf numFmtId="0" fontId="0" fillId="15" borderId="3" xfId="0" applyFill="1" applyBorder="1"/>
    <xf numFmtId="0" fontId="0" fillId="15" borderId="49" xfId="0" applyFill="1" applyBorder="1" applyAlignment="1">
      <alignment horizontal="center" vertical="center"/>
    </xf>
    <xf numFmtId="0" fontId="0" fillId="15" borderId="47" xfId="0" applyFill="1" applyBorder="1"/>
    <xf numFmtId="0" fontId="0" fillId="15" borderId="48" xfId="0" applyFill="1" applyBorder="1" applyAlignment="1">
      <alignment horizontal="center" vertical="center"/>
    </xf>
    <xf numFmtId="0" fontId="0" fillId="0" borderId="19" xfId="0" applyBorder="1"/>
    <xf numFmtId="0" fontId="0" fillId="3" borderId="19" xfId="0" applyFill="1" applyBorder="1" applyAlignment="1">
      <alignment horizontal="center" vertical="center"/>
    </xf>
    <xf numFmtId="0" fontId="0" fillId="20" borderId="31" xfId="0" applyFill="1" applyBorder="1"/>
    <xf numFmtId="0" fontId="1" fillId="15" borderId="0" xfId="0" applyFont="1" applyFill="1" applyProtection="1">
      <protection locked="0"/>
    </xf>
    <xf numFmtId="0" fontId="31" fillId="15" borderId="0" xfId="0" applyFont="1" applyFill="1" applyAlignment="1" applyProtection="1">
      <alignment horizontal="center" vertical="center"/>
      <protection locked="0"/>
    </xf>
    <xf numFmtId="0" fontId="10" fillId="19" borderId="12" xfId="0" applyFont="1" applyFill="1" applyBorder="1" applyAlignment="1" applyProtection="1">
      <alignment horizontal="center" vertical="center"/>
      <protection locked="0"/>
    </xf>
    <xf numFmtId="0" fontId="10" fillId="19" borderId="13" xfId="0" applyFont="1" applyFill="1" applyBorder="1" applyAlignment="1" applyProtection="1">
      <alignment horizontal="center" vertical="center"/>
      <protection locked="0"/>
    </xf>
    <xf numFmtId="0" fontId="10" fillId="19" borderId="14" xfId="0" applyFont="1" applyFill="1" applyBorder="1" applyAlignment="1" applyProtection="1">
      <alignment horizontal="center" vertical="center"/>
      <protection locked="0"/>
    </xf>
    <xf numFmtId="0" fontId="1" fillId="15" borderId="18" xfId="0" applyFont="1" applyFill="1" applyBorder="1" applyAlignment="1" applyProtection="1">
      <alignment horizontal="center" vertical="center"/>
      <protection locked="0"/>
    </xf>
    <xf numFmtId="0" fontId="1" fillId="15" borderId="17" xfId="0" applyFont="1" applyFill="1" applyBorder="1" applyAlignment="1" applyProtection="1">
      <alignment horizontal="center" vertical="center"/>
      <protection locked="0"/>
    </xf>
    <xf numFmtId="0" fontId="1" fillId="15" borderId="2" xfId="0" applyFont="1" applyFill="1" applyBorder="1" applyAlignment="1" applyProtection="1">
      <alignment horizontal="center" vertical="center"/>
      <protection locked="0"/>
    </xf>
    <xf numFmtId="0" fontId="6" fillId="21" borderId="12" xfId="0" applyFont="1" applyFill="1" applyBorder="1" applyAlignment="1" applyProtection="1">
      <alignment horizontal="center"/>
      <protection locked="0"/>
    </xf>
    <xf numFmtId="0" fontId="6" fillId="21" borderId="13" xfId="0" applyFont="1" applyFill="1" applyBorder="1" applyAlignment="1" applyProtection="1">
      <alignment horizontal="center"/>
      <protection locked="0"/>
    </xf>
    <xf numFmtId="0" fontId="6" fillId="21" borderId="14" xfId="0" applyFont="1" applyFill="1" applyBorder="1" applyAlignment="1" applyProtection="1">
      <alignment horizontal="center"/>
      <protection locked="0"/>
    </xf>
    <xf numFmtId="0" fontId="5" fillId="15" borderId="0" xfId="0" applyFont="1" applyFill="1" applyAlignment="1" applyProtection="1">
      <alignment horizontal="center" vertical="top"/>
      <protection locked="0"/>
    </xf>
    <xf numFmtId="0" fontId="10" fillId="19" borderId="47" xfId="0" applyFont="1" applyFill="1" applyBorder="1" applyAlignment="1" applyProtection="1">
      <alignment horizontal="center" vertical="center"/>
      <protection locked="0"/>
    </xf>
    <xf numFmtId="0" fontId="10" fillId="19" borderId="22" xfId="0" applyFont="1" applyFill="1" applyBorder="1" applyAlignment="1" applyProtection="1">
      <alignment horizontal="center" vertical="center"/>
      <protection locked="0"/>
    </xf>
    <xf numFmtId="0" fontId="10" fillId="19" borderId="48" xfId="0" applyFont="1" applyFill="1" applyBorder="1" applyAlignment="1" applyProtection="1">
      <alignment horizontal="center" vertical="center"/>
      <protection locked="0"/>
    </xf>
    <xf numFmtId="0" fontId="10" fillId="15" borderId="0" xfId="0" applyFont="1" applyFill="1" applyAlignment="1" applyProtection="1">
      <alignment horizontal="left" vertical="center" wrapText="1"/>
      <protection locked="0"/>
    </xf>
  </cellXfs>
  <cellStyles count="2">
    <cellStyle name="Normal" xfId="0" builtinId="0"/>
    <cellStyle name="Normal 2" xfId="1" xr:uid="{E532059C-3E48-4B25-87F2-7DDACFB9F41F}"/>
  </cellStyles>
  <dxfs count="58">
    <dxf>
      <font>
        <color theme="0" tint="-0.24994659260841701"/>
      </font>
      <fill>
        <patternFill>
          <bgColor theme="0" tint="-4.9989318521683403E-2"/>
        </patternFill>
      </fill>
    </dxf>
    <dxf>
      <font>
        <color theme="0" tint="-0.24994659260841701"/>
      </font>
      <fill>
        <patternFill>
          <bgColor theme="0" tint="-4.9989318521683403E-2"/>
        </patternFill>
      </fill>
    </dxf>
    <dxf>
      <font>
        <color theme="0" tint="-0.34998626667073579"/>
      </font>
      <fill>
        <patternFill>
          <bgColor theme="0" tint="-0.14996795556505021"/>
        </patternFill>
      </fill>
    </dxf>
    <dxf>
      <font>
        <color theme="0" tint="-0.24994659260841701"/>
      </font>
      <fill>
        <patternFill>
          <bgColor theme="0" tint="-4.9989318521683403E-2"/>
        </patternFill>
      </fill>
    </dxf>
    <dxf>
      <font>
        <color theme="0" tint="-0.24994659260841701"/>
      </font>
      <fill>
        <patternFill>
          <bgColor theme="0" tint="-4.9989318521683403E-2"/>
        </patternFill>
      </fill>
    </dxf>
    <dxf>
      <font>
        <color theme="0" tint="-0.24994659260841701"/>
      </font>
      <fill>
        <patternFill>
          <bgColor theme="0" tint="-4.9989318521683403E-2"/>
        </patternFill>
      </fill>
    </dxf>
    <dxf>
      <font>
        <color theme="0" tint="-0.24994659260841701"/>
      </font>
      <fill>
        <patternFill>
          <bgColor theme="0" tint="-4.9989318521683403E-2"/>
        </patternFill>
      </fill>
    </dxf>
    <dxf>
      <font>
        <color theme="0" tint="-0.24994659260841701"/>
      </font>
      <fill>
        <patternFill>
          <bgColor theme="0" tint="-4.9989318521683403E-2"/>
        </patternFill>
      </fill>
    </dxf>
    <dxf>
      <font>
        <color theme="0" tint="-0.24994659260841701"/>
      </font>
      <fill>
        <patternFill>
          <bgColor theme="0" tint="-4.9989318521683403E-2"/>
        </patternFill>
      </fill>
    </dxf>
    <dxf>
      <font>
        <color theme="0" tint="-0.24994659260841701"/>
      </font>
      <fill>
        <patternFill>
          <bgColor theme="0" tint="-4.9989318521683403E-2"/>
        </patternFill>
      </fill>
    </dxf>
    <dxf>
      <font>
        <color theme="0" tint="-0.24994659260841701"/>
      </font>
      <fill>
        <patternFill>
          <fgColor theme="0"/>
          <bgColor theme="0" tint="-4.9989318521683403E-2"/>
        </patternFill>
      </fill>
    </dxf>
    <dxf>
      <font>
        <color theme="0" tint="-0.24994659260841701"/>
      </font>
      <fill>
        <patternFill>
          <bgColor theme="0" tint="-4.9989318521683403E-2"/>
        </patternFill>
      </fill>
    </dxf>
    <dxf>
      <font>
        <color theme="0" tint="-0.24994659260841701"/>
      </font>
      <fill>
        <patternFill>
          <bgColor theme="0" tint="-4.9989318521683403E-2"/>
        </patternFill>
      </fill>
    </dxf>
    <dxf>
      <font>
        <color theme="0" tint="-0.24994659260841701"/>
      </font>
      <fill>
        <patternFill>
          <bgColor theme="0" tint="-4.9989318521683403E-2"/>
        </patternFill>
      </fill>
    </dxf>
    <dxf>
      <font>
        <color theme="0" tint="-0.24994659260841701"/>
      </font>
      <fill>
        <patternFill>
          <bgColor theme="0" tint="-4.9989318521683403E-2"/>
        </patternFill>
      </fill>
    </dxf>
    <dxf>
      <font>
        <color theme="0" tint="-0.24994659260841701"/>
      </font>
      <fill>
        <patternFill>
          <bgColor theme="0" tint="-4.9989318521683403E-2"/>
        </patternFill>
      </fill>
    </dxf>
    <dxf>
      <font>
        <color theme="0" tint="-0.24994659260841701"/>
      </font>
      <fill>
        <patternFill>
          <bgColor theme="0" tint="-4.9989318521683403E-2"/>
        </patternFill>
      </fill>
    </dxf>
    <dxf>
      <font>
        <color theme="0" tint="-0.24994659260841701"/>
      </font>
      <fill>
        <patternFill>
          <bgColor theme="0" tint="-4.9989318521683403E-2"/>
        </patternFill>
      </fill>
    </dxf>
    <dxf>
      <font>
        <color theme="0" tint="-4.9989318521683403E-2"/>
      </font>
      <fill>
        <patternFill>
          <bgColor theme="0" tint="-4.9989318521683403E-2"/>
        </patternFill>
      </fill>
    </dxf>
    <dxf>
      <font>
        <color theme="0" tint="-0.24994659260841701"/>
      </font>
      <fill>
        <patternFill>
          <bgColor theme="0" tint="-4.9989318521683403E-2"/>
        </patternFill>
      </fill>
    </dxf>
    <dxf>
      <font>
        <color theme="0" tint="-0.24994659260841701"/>
      </font>
      <fill>
        <patternFill>
          <bgColor theme="0" tint="-4.9989318521683403E-2"/>
        </patternFill>
      </fill>
    </dxf>
    <dxf>
      <font>
        <color theme="0" tint="-0.34998626667073579"/>
      </font>
      <fill>
        <patternFill>
          <bgColor theme="0" tint="-4.9989318521683403E-2"/>
        </patternFill>
      </fill>
    </dxf>
    <dxf>
      <font>
        <color theme="0" tint="-0.24994659260841701"/>
      </font>
      <fill>
        <patternFill>
          <bgColor theme="0" tint="-4.9989318521683403E-2"/>
        </patternFill>
      </fill>
    </dxf>
    <dxf>
      <font>
        <color theme="1" tint="0.34998626667073579"/>
      </font>
      <fill>
        <patternFill patternType="lightUp">
          <fgColor theme="0" tint="-0.34998626667073579"/>
        </patternFill>
      </fill>
    </dxf>
    <dxf>
      <font>
        <b/>
        <i val="0"/>
      </font>
      <border>
        <left style="thin">
          <color auto="1"/>
        </left>
        <right style="thin">
          <color auto="1"/>
        </right>
        <top style="thin">
          <color auto="1"/>
        </top>
        <bottom style="thin">
          <color auto="1"/>
        </bottom>
      </border>
    </dxf>
    <dxf>
      <font>
        <color theme="0" tint="-0.24994659260841701"/>
      </font>
      <fill>
        <patternFill>
          <bgColor theme="0" tint="-4.9989318521683403E-2"/>
        </patternFill>
      </fill>
    </dxf>
    <dxf>
      <font>
        <b/>
        <i val="0"/>
      </font>
      <border>
        <left style="thin">
          <color auto="1"/>
        </left>
        <right style="thin">
          <color auto="1"/>
        </right>
        <top style="thin">
          <color auto="1"/>
        </top>
        <bottom style="thin">
          <color auto="1"/>
        </bottom>
      </border>
    </dxf>
    <dxf>
      <font>
        <color theme="0" tint="-0.24994659260841701"/>
      </font>
      <fill>
        <patternFill>
          <bgColor theme="0" tint="-4.9989318521683403E-2"/>
        </patternFill>
      </fill>
    </dxf>
    <dxf>
      <font>
        <color theme="0" tint="-0.24994659260841701"/>
      </font>
      <fill>
        <patternFill>
          <bgColor theme="0" tint="-4.9989318521683403E-2"/>
        </patternFill>
      </fill>
    </dxf>
    <dxf>
      <font>
        <color theme="0" tint="-0.24994659260841701"/>
      </font>
      <fill>
        <patternFill>
          <bgColor theme="0" tint="-4.9989318521683403E-2"/>
        </patternFill>
      </fill>
    </dxf>
    <dxf>
      <font>
        <color theme="0" tint="-0.34998626667073579"/>
      </font>
      <fill>
        <patternFill>
          <bgColor theme="0" tint="-0.14996795556505021"/>
        </patternFill>
      </fill>
    </dxf>
    <dxf>
      <font>
        <color theme="0" tint="-0.24994659260841701"/>
      </font>
      <fill>
        <patternFill>
          <bgColor theme="0" tint="-4.9989318521683403E-2"/>
        </patternFill>
      </fill>
    </dxf>
    <dxf>
      <font>
        <color theme="0" tint="-0.24994659260841701"/>
      </font>
      <fill>
        <patternFill>
          <bgColor theme="0" tint="-4.9989318521683403E-2"/>
        </patternFill>
      </fill>
    </dxf>
    <dxf>
      <font>
        <color theme="0" tint="-0.24994659260841701"/>
      </font>
      <fill>
        <patternFill>
          <bgColor theme="0" tint="-4.9989318521683403E-2"/>
        </patternFill>
      </fill>
    </dxf>
    <dxf>
      <font>
        <color theme="0" tint="-0.24994659260841701"/>
      </font>
      <fill>
        <patternFill>
          <bgColor theme="0" tint="-4.9989318521683403E-2"/>
        </patternFill>
      </fill>
    </dxf>
    <dxf>
      <font>
        <color theme="0" tint="-0.24994659260841701"/>
      </font>
      <fill>
        <patternFill>
          <bgColor theme="0" tint="-4.9989318521683403E-2"/>
        </patternFill>
      </fill>
    </dxf>
    <dxf>
      <font>
        <color theme="0" tint="-0.24994659260841701"/>
      </font>
      <fill>
        <patternFill>
          <bgColor theme="0" tint="-4.9989318521683403E-2"/>
        </patternFill>
      </fill>
    </dxf>
    <dxf>
      <font>
        <color theme="0" tint="-0.24994659260841701"/>
      </font>
      <fill>
        <patternFill>
          <bgColor theme="0" tint="-4.9989318521683403E-2"/>
        </patternFill>
      </fill>
    </dxf>
    <dxf>
      <font>
        <color theme="0" tint="-0.24994659260841701"/>
      </font>
      <fill>
        <patternFill>
          <fgColor theme="0"/>
          <bgColor theme="0" tint="-4.9989318521683403E-2"/>
        </patternFill>
      </fill>
    </dxf>
    <dxf>
      <font>
        <color theme="0" tint="-0.24994659260841701"/>
      </font>
      <fill>
        <patternFill>
          <bgColor theme="0" tint="-4.9989318521683403E-2"/>
        </patternFill>
      </fill>
    </dxf>
    <dxf>
      <font>
        <color theme="0" tint="-0.24994659260841701"/>
      </font>
      <fill>
        <patternFill>
          <bgColor theme="0" tint="-4.9989318521683403E-2"/>
        </patternFill>
      </fill>
    </dxf>
    <dxf>
      <font>
        <color theme="0" tint="-0.24994659260841701"/>
      </font>
      <fill>
        <patternFill>
          <bgColor theme="0" tint="-4.9989318521683403E-2"/>
        </patternFill>
      </fill>
    </dxf>
    <dxf>
      <font>
        <color theme="0" tint="-0.24994659260841701"/>
      </font>
      <fill>
        <patternFill>
          <bgColor theme="0" tint="-4.9989318521683403E-2"/>
        </patternFill>
      </fill>
    </dxf>
    <dxf>
      <font>
        <color theme="0" tint="-0.24994659260841701"/>
      </font>
      <fill>
        <patternFill>
          <bgColor theme="0" tint="-4.9989318521683403E-2"/>
        </patternFill>
      </fill>
    </dxf>
    <dxf>
      <font>
        <color theme="0" tint="-0.24994659260841701"/>
      </font>
      <fill>
        <patternFill>
          <bgColor theme="0" tint="-4.9989318521683403E-2"/>
        </patternFill>
      </fill>
    </dxf>
    <dxf>
      <font>
        <color theme="0" tint="-4.9989318521683403E-2"/>
      </font>
      <fill>
        <patternFill>
          <bgColor theme="0" tint="-4.9989318521683403E-2"/>
        </patternFill>
      </fill>
    </dxf>
    <dxf>
      <font>
        <color theme="0" tint="-0.24994659260841701"/>
      </font>
      <fill>
        <patternFill>
          <bgColor theme="0" tint="-4.9989318521683403E-2"/>
        </patternFill>
      </fill>
    </dxf>
    <dxf>
      <font>
        <color theme="0" tint="-0.24994659260841701"/>
      </font>
      <fill>
        <patternFill>
          <bgColor theme="0" tint="-4.9989318521683403E-2"/>
        </patternFill>
      </fill>
    </dxf>
    <dxf>
      <font>
        <color theme="0" tint="-0.24994659260841701"/>
      </font>
      <fill>
        <patternFill>
          <bgColor theme="0" tint="-4.9989318521683403E-2"/>
        </patternFill>
      </fill>
    </dxf>
    <dxf>
      <font>
        <color theme="0" tint="-0.34998626667073579"/>
      </font>
      <fill>
        <patternFill>
          <bgColor theme="0" tint="-4.9989318521683403E-2"/>
        </patternFill>
      </fill>
    </dxf>
    <dxf>
      <font>
        <color theme="0" tint="-0.24994659260841701"/>
      </font>
      <fill>
        <patternFill>
          <bgColor theme="0" tint="-4.9989318521683403E-2"/>
        </patternFill>
      </fill>
    </dxf>
    <dxf>
      <font>
        <color theme="1" tint="0.34998626667073579"/>
      </font>
      <fill>
        <patternFill patternType="lightUp">
          <fgColor theme="0" tint="-0.34998626667073579"/>
        </patternFill>
      </fill>
    </dxf>
    <dxf>
      <font>
        <strike val="0"/>
        <color theme="0" tint="-4.9989318521683403E-2"/>
      </font>
      <fill>
        <patternFill>
          <bgColor theme="0" tint="-4.9989318521683403E-2"/>
        </patternFill>
      </fill>
    </dxf>
    <dxf>
      <font>
        <strike val="0"/>
        <color theme="0" tint="-4.9989318521683403E-2"/>
      </font>
      <fill>
        <patternFill>
          <bgColor theme="0" tint="-4.9989318521683403E-2"/>
        </patternFill>
      </fill>
    </dxf>
    <dxf>
      <font>
        <color theme="0" tint="-0.24994659260841701"/>
      </font>
      <fill>
        <patternFill>
          <bgColor theme="0" tint="-4.9989318521683403E-2"/>
        </patternFill>
      </fill>
    </dxf>
    <dxf>
      <font>
        <strike val="0"/>
        <color theme="0" tint="-4.9989318521683403E-2"/>
      </font>
      <fill>
        <patternFill>
          <bgColor theme="0" tint="-4.9989318521683403E-2"/>
        </patternFill>
      </fill>
    </dxf>
    <dxf>
      <font>
        <strike val="0"/>
        <color theme="0" tint="-4.9989318521683403E-2"/>
      </font>
      <fill>
        <patternFill>
          <bgColor theme="0" tint="-4.9989318521683403E-2"/>
        </patternFill>
      </fill>
    </dxf>
    <dxf>
      <font>
        <strike val="0"/>
        <color theme="0" tint="-4.9989318521683403E-2"/>
      </font>
      <fill>
        <patternFill>
          <bgColor theme="0" tint="-4.9989318521683403E-2"/>
        </patternFill>
      </fill>
    </dxf>
  </dxfs>
  <tableStyles count="0" defaultTableStyle="TableStyleMedium2" defaultPivotStyle="PivotStyleLight16"/>
  <colors>
    <mruColors>
      <color rgb="FF66FF99"/>
      <color rgb="FFF8F200"/>
      <color rgb="FF00B0F0"/>
      <color rgb="FFC3B9E9"/>
      <color rgb="FFECCAC6"/>
      <color rgb="FFE4B3AE"/>
      <color rgb="FF9FBDFF"/>
      <color rgb="FF538DD5"/>
      <color rgb="FFB8CCE4"/>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21</xdr:row>
      <xdr:rowOff>47625</xdr:rowOff>
    </xdr:from>
    <xdr:to>
      <xdr:col>13</xdr:col>
      <xdr:colOff>533061</xdr:colOff>
      <xdr:row>30</xdr:row>
      <xdr:rowOff>19050</xdr:rowOff>
    </xdr:to>
    <xdr:pic>
      <xdr:nvPicPr>
        <xdr:cNvPr id="2" name="Picture 1">
          <a:extLst>
            <a:ext uri="{FF2B5EF4-FFF2-40B4-BE49-F238E27FC236}">
              <a16:creationId xmlns:a16="http://schemas.microsoft.com/office/drawing/2014/main" id="{57632EE6-B571-F8E2-3719-193CA6B34720}"/>
            </a:ext>
          </a:extLst>
        </xdr:cNvPr>
        <xdr:cNvPicPr>
          <a:picLocks noChangeAspect="1"/>
        </xdr:cNvPicPr>
      </xdr:nvPicPr>
      <xdr:blipFill>
        <a:blip xmlns:r="http://schemas.openxmlformats.org/officeDocument/2006/relationships" r:embed="rId1"/>
        <a:stretch>
          <a:fillRect/>
        </a:stretch>
      </xdr:blipFill>
      <xdr:spPr>
        <a:xfrm>
          <a:off x="11391900" y="4533900"/>
          <a:ext cx="5705136" cy="17716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241300</xdr:colOff>
      <xdr:row>2</xdr:row>
      <xdr:rowOff>27939</xdr:rowOff>
    </xdr:from>
    <xdr:to>
      <xdr:col>20</xdr:col>
      <xdr:colOff>12700</xdr:colOff>
      <xdr:row>13</xdr:row>
      <xdr:rowOff>173991</xdr:rowOff>
    </xdr:to>
    <xdr:pic>
      <xdr:nvPicPr>
        <xdr:cNvPr id="5" name="Picture 4">
          <a:extLst>
            <a:ext uri="{FF2B5EF4-FFF2-40B4-BE49-F238E27FC236}">
              <a16:creationId xmlns:a16="http://schemas.microsoft.com/office/drawing/2014/main" id="{464E35F1-676F-4887-98DD-A7D2B1889B04}"/>
            </a:ext>
          </a:extLst>
        </xdr:cNvPr>
        <xdr:cNvPicPr>
          <a:picLocks noChangeAspect="1"/>
        </xdr:cNvPicPr>
      </xdr:nvPicPr>
      <xdr:blipFill>
        <a:blip xmlns:r="http://schemas.openxmlformats.org/officeDocument/2006/relationships" r:embed="rId1"/>
        <a:stretch>
          <a:fillRect/>
        </a:stretch>
      </xdr:blipFill>
      <xdr:spPr>
        <a:xfrm>
          <a:off x="10604500" y="408939"/>
          <a:ext cx="1600200" cy="2241552"/>
        </a:xfrm>
        <a:prstGeom prst="rect">
          <a:avLst/>
        </a:prstGeom>
      </xdr:spPr>
    </xdr:pic>
    <xdr:clientData/>
  </xdr:twoCellAnchor>
  <xdr:twoCellAnchor editAs="oneCell">
    <xdr:from>
      <xdr:col>0</xdr:col>
      <xdr:colOff>38100</xdr:colOff>
      <xdr:row>0</xdr:row>
      <xdr:rowOff>57150</xdr:rowOff>
    </xdr:from>
    <xdr:to>
      <xdr:col>16</xdr:col>
      <xdr:colOff>545185</xdr:colOff>
      <xdr:row>52</xdr:row>
      <xdr:rowOff>114300</xdr:rowOff>
    </xdr:to>
    <xdr:pic>
      <xdr:nvPicPr>
        <xdr:cNvPr id="2" name="Picture 1">
          <a:extLst>
            <a:ext uri="{FF2B5EF4-FFF2-40B4-BE49-F238E27FC236}">
              <a16:creationId xmlns:a16="http://schemas.microsoft.com/office/drawing/2014/main" id="{88B2ECD6-45D9-8D5C-B701-426EABF484C1}"/>
            </a:ext>
          </a:extLst>
        </xdr:cNvPr>
        <xdr:cNvPicPr>
          <a:picLocks noChangeAspect="1"/>
        </xdr:cNvPicPr>
      </xdr:nvPicPr>
      <xdr:blipFill>
        <a:blip xmlns:r="http://schemas.openxmlformats.org/officeDocument/2006/relationships" r:embed="rId2"/>
        <a:stretch>
          <a:fillRect/>
        </a:stretch>
      </xdr:blipFill>
      <xdr:spPr>
        <a:xfrm>
          <a:off x="38100" y="57150"/>
          <a:ext cx="10260685" cy="9963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379095</xdr:colOff>
      <xdr:row>1</xdr:row>
      <xdr:rowOff>85724</xdr:rowOff>
    </xdr:from>
    <xdr:to>
      <xdr:col>18</xdr:col>
      <xdr:colOff>150495</xdr:colOff>
      <xdr:row>11</xdr:row>
      <xdr:rowOff>28575</xdr:rowOff>
    </xdr:to>
    <xdr:pic>
      <xdr:nvPicPr>
        <xdr:cNvPr id="2" name="Picture 1">
          <a:extLst>
            <a:ext uri="{FF2B5EF4-FFF2-40B4-BE49-F238E27FC236}">
              <a16:creationId xmlns:a16="http://schemas.microsoft.com/office/drawing/2014/main" id="{DDA7DB1A-E67D-4808-8211-2A59DC563519}"/>
            </a:ext>
          </a:extLst>
        </xdr:cNvPr>
        <xdr:cNvPicPr>
          <a:picLocks noChangeAspect="1"/>
        </xdr:cNvPicPr>
      </xdr:nvPicPr>
      <xdr:blipFill rotWithShape="1">
        <a:blip xmlns:r="http://schemas.openxmlformats.org/officeDocument/2006/relationships" r:embed="rId1"/>
        <a:srcRect t="17564"/>
        <a:stretch/>
      </xdr:blipFill>
      <xdr:spPr>
        <a:xfrm>
          <a:off x="9523095" y="276224"/>
          <a:ext cx="1600200" cy="1847851"/>
        </a:xfrm>
        <a:prstGeom prst="rect">
          <a:avLst/>
        </a:prstGeom>
      </xdr:spPr>
    </xdr:pic>
    <xdr:clientData/>
  </xdr:twoCellAnchor>
  <xdr:twoCellAnchor editAs="oneCell">
    <xdr:from>
      <xdr:col>0</xdr:col>
      <xdr:colOff>104775</xdr:colOff>
      <xdr:row>0</xdr:row>
      <xdr:rowOff>1</xdr:rowOff>
    </xdr:from>
    <xdr:to>
      <xdr:col>15</xdr:col>
      <xdr:colOff>316281</xdr:colOff>
      <xdr:row>44</xdr:row>
      <xdr:rowOff>133350</xdr:rowOff>
    </xdr:to>
    <xdr:pic>
      <xdr:nvPicPr>
        <xdr:cNvPr id="6" name="Picture 5">
          <a:extLst>
            <a:ext uri="{FF2B5EF4-FFF2-40B4-BE49-F238E27FC236}">
              <a16:creationId xmlns:a16="http://schemas.microsoft.com/office/drawing/2014/main" id="{35C4A182-BDC5-299C-5B4A-224CC9D5073E}"/>
            </a:ext>
          </a:extLst>
        </xdr:cNvPr>
        <xdr:cNvPicPr>
          <a:picLocks noChangeAspect="1"/>
        </xdr:cNvPicPr>
      </xdr:nvPicPr>
      <xdr:blipFill>
        <a:blip xmlns:r="http://schemas.openxmlformats.org/officeDocument/2006/relationships" r:embed="rId2"/>
        <a:stretch>
          <a:fillRect/>
        </a:stretch>
      </xdr:blipFill>
      <xdr:spPr>
        <a:xfrm>
          <a:off x="104775" y="1"/>
          <a:ext cx="9355506" cy="851534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armin.sharepoint.com/Users/abelanger.AMBIQMICRO/AppData/Local/Microsoft/Windows/INetCache/Content.Outlook/J7QSAPHR/pinlist_v1_1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armin.sharepoint.com/Users/abelanger.AMBIQMICRO/Documents/Ambiq/Apollo/Apollo3/pinlist_v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garmin.sharepoint.com/sites/Ambiq/SiteAssets/SitePages/Apollo5%20and%20Apollo6/pinlist_v9.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garmin.sharepoint.com/Users/abelanger.AMBIQMICRO/Documents/Ambiq/Apollo/Apollo4/pinlist_v1_13%20wip_a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ngeLog"/>
      <sheetName val="Update"/>
      <sheetName val="Falcon Raw Pin Details"/>
      <sheetName val="Falcon GPIO Pin Summary"/>
      <sheetName val="Pad Coordinates"/>
      <sheetName val="PadFuncInfo"/>
      <sheetName val="Customer Hide List"/>
      <sheetName val="Falcon CSP pkg"/>
      <sheetName val="Falcon BGA Pkg"/>
      <sheetName val="Falcon BGA Drawing"/>
      <sheetName val="Falcon SIP Pkg"/>
      <sheetName val="Falcon SIP Drawing"/>
      <sheetName val="BGA_RouteRec_1_30"/>
      <sheetName val="Reference Junk"/>
      <sheetName val="Pad Ring Dimens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ngeLog"/>
      <sheetName val="Corvette Raw Pin Details"/>
      <sheetName val="Corvette GPIO Pin Summary"/>
      <sheetName val="Pad Coordinates"/>
      <sheetName val="PadFuncInfo"/>
      <sheetName val="Customer Hide List"/>
      <sheetName val="Corvette Pad Ring CSP pkg"/>
      <sheetName val="Corvette CSP Drawing"/>
      <sheetName val="Corvette BGA Pkg"/>
      <sheetName val="Corvette BGA Drawing"/>
      <sheetName val="BGA_RouteRec_1_30"/>
      <sheetName val="Reference Jun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ngeLog"/>
      <sheetName val="Update"/>
      <sheetName val="Cayenne Raw Pin Details"/>
      <sheetName val="Cayenne GPIO Pin Summary"/>
      <sheetName val="Garmin IO reqs"/>
      <sheetName val="Pad Coordinates"/>
      <sheetName val="PadFuncInfo"/>
      <sheetName val="Cayenne BGA Pkg"/>
      <sheetName val="Cayenne BGA Drawing"/>
      <sheetName val="Reference Junk"/>
      <sheetName val="Customer Hide List"/>
      <sheetName val="SIP pad checker"/>
      <sheetName val="Pad Ring Dimensions"/>
      <sheetName val="Needs Updating"/>
      <sheetName val="Cayenne SIP Pkg"/>
      <sheetName val="Cayenne SIP Draw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ngeLog"/>
      <sheetName val="Update"/>
      <sheetName val="Falcon Raw Pin Details"/>
      <sheetName val="Falcon GPIO Pin Summary"/>
      <sheetName val="Pad Coordinates"/>
      <sheetName val="PadFuncInfo"/>
      <sheetName val="Customer Hide List"/>
      <sheetName val="Falcon CSP pkg"/>
      <sheetName val="Falcon CSP Drawing"/>
      <sheetName val="BLE CSP Drawing"/>
      <sheetName val="Falcon BGA Pkg"/>
      <sheetName val="Falcon BGA Drawing"/>
      <sheetName val="Falcon SIP Pkg"/>
      <sheetName val="Falcon SIP Drawing"/>
      <sheetName val="BGA_RouteRec_1_30"/>
      <sheetName val="Reference Junk"/>
      <sheetName val="Pad Ring Dimension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B5E38-5252-427B-8B1B-7568E272A764}">
  <sheetPr codeName="Sheet1"/>
  <dimension ref="B2:D13"/>
  <sheetViews>
    <sheetView workbookViewId="0">
      <selection activeCell="B5" sqref="B5"/>
    </sheetView>
  </sheetViews>
  <sheetFormatPr defaultRowHeight="15"/>
  <cols>
    <col min="2" max="2" width="10.42578125" style="65" customWidth="1"/>
    <col min="3" max="3" width="13.85546875" style="65" customWidth="1"/>
    <col min="4" max="4" width="72" style="66" customWidth="1"/>
  </cols>
  <sheetData>
    <row r="2" spans="2:4">
      <c r="B2" s="65" t="s">
        <v>0</v>
      </c>
      <c r="C2" s="65" t="s">
        <v>1</v>
      </c>
      <c r="D2" s="66" t="s">
        <v>2</v>
      </c>
    </row>
    <row r="4" spans="2:4">
      <c r="B4" s="65">
        <v>1</v>
      </c>
      <c r="C4" s="157">
        <v>45910</v>
      </c>
      <c r="D4" s="66" t="s">
        <v>3</v>
      </c>
    </row>
    <row r="5" spans="2:4">
      <c r="C5" s="157"/>
    </row>
    <row r="6" spans="2:4">
      <c r="C6" s="157"/>
    </row>
    <row r="7" spans="2:4">
      <c r="C7" s="157"/>
    </row>
    <row r="8" spans="2:4">
      <c r="C8" s="157"/>
    </row>
    <row r="9" spans="2:4">
      <c r="C9" s="157"/>
    </row>
    <row r="10" spans="2:4">
      <c r="C10" s="157"/>
    </row>
    <row r="11" spans="2:4">
      <c r="C11" s="157"/>
    </row>
    <row r="12" spans="2:4">
      <c r="C12" s="157"/>
    </row>
    <row r="13" spans="2:4">
      <c r="C13" s="157"/>
    </row>
  </sheetData>
  <customSheetViews>
    <customSheetView guid="{12023219-5B33-4806-83EC-E45A86046D84}">
      <selection activeCell="D15" sqref="D15"/>
      <pageMargins left="0" right="0" top="0" bottom="0" header="0" footer="0"/>
    </customSheetView>
    <customSheetView guid="{4155894C-DE4E-4D98-832F-46FE3F735DFD}">
      <selection activeCell="D15" sqref="D15"/>
      <pageMargins left="0" right="0" top="0" bottom="0" header="0" footer="0"/>
    </customSheetView>
    <customSheetView guid="{5E245AB5-F23F-4248-90FC-818B37179997}">
      <selection activeCell="D15" sqref="D15"/>
      <pageMargins left="0" right="0" top="0" bottom="0" header="0" footer="0"/>
    </customSheetView>
  </customSheetView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Right="0"/>
    <pageSetUpPr fitToPage="1"/>
  </sheetPr>
  <dimension ref="A1:AP325"/>
  <sheetViews>
    <sheetView tabSelected="1" zoomScaleNormal="100" workbookViewId="0">
      <pane xSplit="3" ySplit="2" topLeftCell="D3" activePane="bottomRight" state="frozen"/>
      <selection pane="bottomRight" activeCell="D25" sqref="D25"/>
      <selection pane="bottomLeft" activeCell="A3" sqref="A3"/>
      <selection pane="topRight" activeCell="G1" sqref="G1"/>
    </sheetView>
  </sheetViews>
  <sheetFormatPr defaultColWidth="9.140625" defaultRowHeight="15"/>
  <cols>
    <col min="1" max="2" width="7.140625" style="2" customWidth="1"/>
    <col min="3" max="3" width="16.5703125" style="1" customWidth="1"/>
    <col min="4" max="4" width="58" style="8" customWidth="1"/>
    <col min="5" max="5" width="44.140625" style="119" customWidth="1"/>
    <col min="6" max="6" width="37.85546875" style="1" customWidth="1"/>
    <col min="7" max="7" width="11.7109375" style="29" customWidth="1"/>
    <col min="8" max="8" width="7.28515625" style="1" customWidth="1"/>
    <col min="9" max="9" width="8.5703125" style="29" customWidth="1"/>
    <col min="10" max="10" width="14" style="1" bestFit="1" customWidth="1"/>
    <col min="11" max="11" width="12.28515625" style="1" customWidth="1"/>
    <col min="12" max="12" width="14.28515625" style="1" customWidth="1"/>
    <col min="13" max="13" width="9.42578125" style="1" customWidth="1"/>
    <col min="14" max="16" width="12.28515625" style="1" customWidth="1"/>
    <col min="17" max="17" width="13.42578125" style="1" customWidth="1"/>
    <col min="18" max="18" width="13.42578125" style="1" hidden="1" customWidth="1"/>
    <col min="19" max="20" width="13.42578125" style="1" customWidth="1"/>
    <col min="21" max="21" width="13.85546875" style="1" customWidth="1"/>
    <col min="22" max="23" width="12.7109375" style="29" customWidth="1"/>
    <col min="24" max="24" width="8.5703125" style="29" customWidth="1"/>
    <col min="25" max="25" width="8.5703125" style="29" hidden="1" customWidth="1"/>
    <col min="26" max="26" width="7.85546875" style="1" customWidth="1"/>
    <col min="27" max="30" width="22" style="1" customWidth="1"/>
    <col min="31" max="33" width="9.140625" style="1"/>
    <col min="34" max="34" width="24.7109375" style="1" customWidth="1"/>
    <col min="35" max="16384" width="9.140625" style="1"/>
  </cols>
  <sheetData>
    <row r="1" spans="1:41" ht="16.350000000000001" customHeight="1" thickBot="1">
      <c r="A1" s="7"/>
      <c r="B1" s="7"/>
      <c r="C1" s="4"/>
      <c r="D1" s="26"/>
      <c r="E1" s="147"/>
      <c r="F1" s="4"/>
      <c r="G1" s="28"/>
      <c r="H1" s="4"/>
      <c r="I1" s="28"/>
      <c r="J1" s="272" t="s">
        <v>4</v>
      </c>
      <c r="K1" s="273"/>
      <c r="L1" s="273"/>
      <c r="M1" s="273"/>
      <c r="N1" s="273"/>
      <c r="O1" s="273"/>
      <c r="P1" s="273"/>
      <c r="Q1" s="273"/>
      <c r="R1" s="273"/>
      <c r="S1" s="273"/>
      <c r="T1" s="273"/>
      <c r="U1" s="273"/>
      <c r="V1" s="273"/>
      <c r="W1" s="274"/>
      <c r="X1" s="265" t="s">
        <v>5</v>
      </c>
      <c r="Y1" s="266"/>
      <c r="Z1" s="267"/>
      <c r="AA1" s="124"/>
      <c r="AB1" s="4"/>
      <c r="AC1" s="4"/>
      <c r="AD1" s="4"/>
      <c r="AE1" s="4"/>
      <c r="AF1" s="6"/>
      <c r="AG1" s="6"/>
      <c r="AH1" s="6"/>
    </row>
    <row r="2" spans="1:41" s="3" customFormat="1" ht="45.75" thickBot="1">
      <c r="A2" s="245" t="s">
        <v>6</v>
      </c>
      <c r="B2" s="246" t="s">
        <v>7</v>
      </c>
      <c r="C2" s="83" t="s">
        <v>8</v>
      </c>
      <c r="D2" s="84" t="s">
        <v>9</v>
      </c>
      <c r="E2" s="158" t="s">
        <v>10</v>
      </c>
      <c r="F2" s="51" t="s">
        <v>11</v>
      </c>
      <c r="G2" s="52" t="s">
        <v>12</v>
      </c>
      <c r="H2" s="30" t="s">
        <v>13</v>
      </c>
      <c r="I2" s="85" t="s">
        <v>14</v>
      </c>
      <c r="J2" s="54">
        <v>0</v>
      </c>
      <c r="K2" s="51">
        <v>1</v>
      </c>
      <c r="L2" s="51">
        <v>2</v>
      </c>
      <c r="M2" s="51">
        <v>3</v>
      </c>
      <c r="N2" s="51">
        <v>4</v>
      </c>
      <c r="O2" s="51">
        <v>5</v>
      </c>
      <c r="P2" s="51">
        <v>6</v>
      </c>
      <c r="Q2" s="51">
        <v>7</v>
      </c>
      <c r="R2" s="51">
        <v>8</v>
      </c>
      <c r="S2" s="51">
        <v>9</v>
      </c>
      <c r="T2" s="51">
        <v>10</v>
      </c>
      <c r="U2" s="51">
        <v>11</v>
      </c>
      <c r="V2" s="51">
        <v>12</v>
      </c>
      <c r="W2" s="51">
        <v>13</v>
      </c>
      <c r="X2" s="167" t="s">
        <v>15</v>
      </c>
      <c r="Y2" s="168" t="s">
        <v>16</v>
      </c>
      <c r="Z2" s="169" t="s">
        <v>17</v>
      </c>
      <c r="AA2" s="125"/>
      <c r="AB2" s="6"/>
      <c r="AC2" s="6"/>
      <c r="AD2" s="6"/>
      <c r="AE2" s="6"/>
      <c r="AF2" s="6"/>
      <c r="AG2" s="6"/>
      <c r="AH2" s="6"/>
      <c r="AI2"/>
      <c r="AJ2"/>
      <c r="AK2"/>
      <c r="AL2"/>
      <c r="AM2"/>
      <c r="AN2"/>
      <c r="AO2"/>
    </row>
    <row r="3" spans="1:41">
      <c r="A3" s="7"/>
      <c r="B3" s="7"/>
      <c r="C3" s="4"/>
      <c r="D3" s="26"/>
      <c r="E3" s="147"/>
      <c r="F3" s="4"/>
      <c r="G3" s="28"/>
      <c r="H3" s="4"/>
      <c r="I3" s="28"/>
      <c r="J3" s="4"/>
      <c r="K3" s="4"/>
      <c r="L3" s="4"/>
      <c r="M3" s="4"/>
      <c r="N3" s="4"/>
      <c r="O3" s="4"/>
      <c r="P3" s="4"/>
      <c r="Q3" s="4"/>
      <c r="R3" s="4"/>
      <c r="S3" s="4"/>
      <c r="T3" s="4"/>
      <c r="U3" s="4"/>
      <c r="V3" s="28"/>
      <c r="W3" s="28"/>
      <c r="X3" s="28"/>
      <c r="Y3" s="28"/>
      <c r="Z3" s="4"/>
      <c r="AA3" s="124"/>
      <c r="AB3" s="4"/>
      <c r="AC3" s="4"/>
      <c r="AD3" s="4"/>
      <c r="AE3" s="4"/>
      <c r="AF3" s="4"/>
      <c r="AG3" s="4"/>
      <c r="AH3" s="4"/>
    </row>
    <row r="4" spans="1:41" ht="15.75" thickBot="1">
      <c r="A4" s="7"/>
      <c r="B4" s="7"/>
      <c r="C4" s="4"/>
      <c r="D4" s="26"/>
      <c r="E4" s="147"/>
      <c r="F4" s="4"/>
      <c r="G4" s="28"/>
      <c r="H4" s="4"/>
      <c r="I4" s="28"/>
      <c r="J4" s="4"/>
      <c r="K4" s="4"/>
      <c r="L4" s="4"/>
      <c r="M4" s="4"/>
      <c r="N4" s="4"/>
      <c r="O4" s="4"/>
      <c r="P4" s="4"/>
      <c r="Q4" s="4"/>
      <c r="R4" s="4"/>
      <c r="S4" s="4"/>
      <c r="T4" s="4"/>
      <c r="U4" s="4"/>
      <c r="V4" s="28"/>
      <c r="W4" s="28"/>
      <c r="X4" s="28"/>
      <c r="Y4" s="28"/>
      <c r="Z4" s="4"/>
      <c r="AA4" s="124"/>
      <c r="AB4" s="4"/>
      <c r="AC4" s="4"/>
      <c r="AD4" s="4"/>
      <c r="AE4" s="4"/>
      <c r="AF4" s="4"/>
      <c r="AG4" s="4"/>
      <c r="AH4" s="4"/>
    </row>
    <row r="5" spans="1:41" ht="16.5" thickBot="1">
      <c r="A5" s="7"/>
      <c r="B5" s="7"/>
      <c r="C5" s="268" t="s">
        <v>18</v>
      </c>
      <c r="D5" s="269"/>
      <c r="E5" s="270"/>
      <c r="F5" s="75"/>
      <c r="G5" s="28"/>
      <c r="H5" s="4"/>
      <c r="I5" s="28"/>
      <c r="J5" s="4"/>
      <c r="K5" s="4"/>
      <c r="L5" s="4"/>
      <c r="M5" s="4"/>
      <c r="N5" s="4"/>
      <c r="O5" s="4"/>
      <c r="P5" s="4"/>
      <c r="Q5" s="4"/>
      <c r="R5" s="4"/>
      <c r="S5" s="4"/>
      <c r="T5" s="4"/>
      <c r="U5" s="4"/>
      <c r="V5" s="28"/>
      <c r="W5" s="28"/>
      <c r="X5" s="28"/>
      <c r="Y5" s="28"/>
      <c r="Z5" s="4"/>
      <c r="AA5" s="124"/>
      <c r="AB5" s="4"/>
      <c r="AC5" s="4"/>
      <c r="AD5" s="4"/>
      <c r="AE5" s="4"/>
      <c r="AF5" s="4"/>
      <c r="AG5" s="4"/>
      <c r="AH5" s="4"/>
    </row>
    <row r="6" spans="1:41" ht="15.75" thickBot="1">
      <c r="A6" s="7"/>
      <c r="B6" s="7"/>
      <c r="C6" s="72" t="s">
        <v>19</v>
      </c>
      <c r="D6" s="81"/>
      <c r="E6" s="120" t="s">
        <v>20</v>
      </c>
      <c r="F6" s="4"/>
      <c r="G6" s="28"/>
      <c r="H6" s="4"/>
      <c r="I6" s="28"/>
      <c r="J6" s="4"/>
      <c r="K6" s="4"/>
      <c r="L6" s="4"/>
      <c r="M6" s="4"/>
      <c r="N6" s="4"/>
      <c r="O6" s="4"/>
      <c r="P6" s="4"/>
      <c r="Q6" s="4"/>
      <c r="R6" s="4"/>
      <c r="S6" s="4"/>
      <c r="T6" s="4"/>
      <c r="U6" s="4"/>
      <c r="V6" s="28"/>
      <c r="W6" s="28"/>
      <c r="X6" s="28"/>
      <c r="Y6" s="28"/>
      <c r="Z6" s="4"/>
      <c r="AA6" s="124"/>
      <c r="AB6" s="4"/>
      <c r="AC6" s="4"/>
      <c r="AD6" s="4"/>
      <c r="AE6" s="4"/>
      <c r="AF6" s="4"/>
      <c r="AG6" s="4"/>
      <c r="AH6" s="4"/>
    </row>
    <row r="7" spans="1:41" ht="15.75" thickBot="1">
      <c r="A7" s="7"/>
      <c r="B7" s="7"/>
      <c r="C7" s="32" t="s">
        <v>21</v>
      </c>
      <c r="D7" s="196" t="s">
        <v>22</v>
      </c>
      <c r="E7" s="121" t="s">
        <v>23</v>
      </c>
      <c r="F7" s="4"/>
      <c r="G7" s="28"/>
      <c r="H7" s="4"/>
      <c r="I7" s="28"/>
      <c r="J7" s="4"/>
      <c r="K7" s="4"/>
      <c r="L7" s="4"/>
      <c r="M7" s="4"/>
      <c r="N7" s="4"/>
      <c r="O7" s="4"/>
      <c r="P7" s="4"/>
      <c r="Q7" s="4"/>
      <c r="R7" s="4"/>
      <c r="S7" s="4"/>
      <c r="T7" s="4"/>
      <c r="U7" s="4"/>
      <c r="V7" s="28"/>
      <c r="W7" s="28"/>
      <c r="X7" s="28"/>
      <c r="Y7" s="28"/>
      <c r="Z7" s="4"/>
      <c r="AA7" s="124"/>
      <c r="AB7" s="4"/>
      <c r="AC7" s="4"/>
      <c r="AD7" s="4"/>
      <c r="AE7" s="4"/>
      <c r="AF7" s="4"/>
      <c r="AG7" s="4"/>
      <c r="AH7" s="4"/>
    </row>
    <row r="8" spans="1:41" ht="15.75" thickBot="1">
      <c r="A8" s="7"/>
      <c r="B8" s="7"/>
      <c r="C8" s="33" t="s">
        <v>24</v>
      </c>
      <c r="D8" s="197" t="s">
        <v>25</v>
      </c>
      <c r="E8" s="121" t="s">
        <v>23</v>
      </c>
      <c r="F8" s="4"/>
      <c r="G8" s="28"/>
      <c r="H8" s="4"/>
      <c r="I8" s="28"/>
      <c r="J8" s="4"/>
      <c r="K8" s="4"/>
      <c r="L8" s="4"/>
      <c r="M8" s="4"/>
      <c r="N8" s="4"/>
      <c r="O8" s="4"/>
      <c r="P8" s="4"/>
      <c r="Q8" s="4"/>
      <c r="R8" s="4"/>
      <c r="S8" s="4"/>
      <c r="T8" s="4"/>
      <c r="U8" s="4"/>
      <c r="V8" s="28"/>
      <c r="W8" s="28"/>
      <c r="X8" s="28"/>
      <c r="Y8" s="28"/>
      <c r="Z8" s="4"/>
      <c r="AA8" s="124"/>
      <c r="AB8" s="4"/>
      <c r="AC8" s="4"/>
      <c r="AD8" s="4"/>
      <c r="AE8" s="4"/>
      <c r="AF8" s="4"/>
      <c r="AG8" s="4"/>
      <c r="AH8" s="4"/>
    </row>
    <row r="9" spans="1:41" ht="16.5" thickBot="1">
      <c r="A9" s="7"/>
      <c r="B9" s="7"/>
      <c r="C9" s="34" t="s">
        <v>26</v>
      </c>
      <c r="D9" s="198" t="s">
        <v>27</v>
      </c>
      <c r="E9" s="121" t="s">
        <v>23</v>
      </c>
      <c r="G9" s="4"/>
      <c r="H9" s="4"/>
      <c r="I9" s="261" t="s">
        <v>28</v>
      </c>
      <c r="J9" s="4"/>
      <c r="K9" s="4"/>
      <c r="L9" s="4"/>
      <c r="M9" s="4"/>
      <c r="N9" s="4"/>
      <c r="O9" s="4"/>
      <c r="P9" s="4"/>
      <c r="Q9" s="4"/>
      <c r="R9" s="4"/>
      <c r="S9" s="4"/>
      <c r="T9" s="4"/>
      <c r="U9" s="4"/>
      <c r="V9" s="28"/>
      <c r="W9" s="28"/>
      <c r="X9" s="28"/>
      <c r="Y9" s="28"/>
      <c r="Z9" s="4"/>
      <c r="AA9" s="124"/>
      <c r="AB9" s="4"/>
      <c r="AC9" s="4"/>
      <c r="AD9" s="4"/>
      <c r="AE9" s="4"/>
      <c r="AF9" s="4"/>
      <c r="AG9" s="4"/>
      <c r="AH9" s="4"/>
    </row>
    <row r="10" spans="1:41" ht="16.5" thickBot="1">
      <c r="A10" s="7"/>
      <c r="B10" s="7"/>
      <c r="C10" s="35" t="s">
        <v>29</v>
      </c>
      <c r="D10" s="198" t="s">
        <v>30</v>
      </c>
      <c r="E10" s="121" t="s">
        <v>23</v>
      </c>
      <c r="F10" s="4"/>
      <c r="G10" s="28"/>
      <c r="H10" s="4"/>
      <c r="I10" s="261" t="s">
        <v>31</v>
      </c>
      <c r="J10" s="4"/>
      <c r="K10" s="4"/>
      <c r="L10" s="4"/>
      <c r="M10" s="4"/>
      <c r="N10" s="4"/>
      <c r="O10" s="4"/>
      <c r="P10" s="4"/>
      <c r="Q10" s="4"/>
      <c r="R10" s="4"/>
      <c r="S10" s="4"/>
      <c r="T10" s="4"/>
      <c r="U10" s="4"/>
      <c r="V10" s="28"/>
      <c r="W10" s="28"/>
      <c r="X10" s="28"/>
      <c r="Y10" s="28"/>
      <c r="Z10" s="4"/>
      <c r="AA10" s="124"/>
      <c r="AB10" s="4"/>
      <c r="AC10" s="4"/>
      <c r="AD10" s="4"/>
      <c r="AE10" s="4"/>
      <c r="AF10" s="4"/>
      <c r="AG10" s="4"/>
      <c r="AH10" s="4"/>
    </row>
    <row r="11" spans="1:41" ht="16.5" thickBot="1">
      <c r="A11" s="7"/>
      <c r="B11" s="7"/>
      <c r="C11" s="36" t="s">
        <v>32</v>
      </c>
      <c r="D11" s="198" t="s">
        <v>33</v>
      </c>
      <c r="E11" s="121" t="s">
        <v>23</v>
      </c>
      <c r="F11" s="4"/>
      <c r="G11" s="202"/>
      <c r="H11" s="4"/>
      <c r="I11" s="28"/>
      <c r="J11" s="4"/>
      <c r="K11" s="4"/>
      <c r="L11" s="4"/>
      <c r="M11" s="4"/>
      <c r="N11" s="4"/>
      <c r="O11" s="4"/>
      <c r="P11" s="4"/>
      <c r="Q11" s="4"/>
      <c r="R11" s="4"/>
      <c r="S11" s="4"/>
      <c r="T11" s="4"/>
      <c r="U11" s="4"/>
      <c r="V11" s="28"/>
      <c r="W11" s="28"/>
      <c r="X11" s="28"/>
      <c r="Y11" s="28"/>
      <c r="Z11" s="4"/>
      <c r="AA11" s="124"/>
      <c r="AB11" s="4"/>
      <c r="AC11" s="4"/>
      <c r="AD11" s="4"/>
      <c r="AE11" s="4"/>
      <c r="AF11" s="4"/>
      <c r="AG11" s="4"/>
      <c r="AH11" s="4"/>
    </row>
    <row r="12" spans="1:41" ht="16.5" thickBot="1">
      <c r="A12" s="7"/>
      <c r="B12" s="7"/>
      <c r="C12" s="37" t="s">
        <v>34</v>
      </c>
      <c r="D12" s="198" t="s">
        <v>35</v>
      </c>
      <c r="E12" s="121" t="s">
        <v>23</v>
      </c>
      <c r="F12" s="4"/>
      <c r="G12" s="202"/>
      <c r="H12" s="4"/>
      <c r="I12" s="28"/>
      <c r="J12" s="4"/>
      <c r="K12" s="4"/>
      <c r="L12" s="4"/>
      <c r="M12" s="4"/>
      <c r="N12" s="4"/>
      <c r="O12" s="4"/>
      <c r="P12" s="4"/>
      <c r="Q12" s="4"/>
      <c r="R12" s="4"/>
      <c r="S12" s="4"/>
      <c r="T12" s="4"/>
      <c r="U12" s="4"/>
      <c r="V12" s="28"/>
      <c r="W12" s="28"/>
      <c r="X12" s="28"/>
      <c r="Y12" s="28"/>
      <c r="Z12" s="4"/>
      <c r="AA12" s="124"/>
      <c r="AB12" s="4"/>
      <c r="AC12" s="4"/>
      <c r="AD12" s="4"/>
      <c r="AE12" s="4"/>
      <c r="AF12" s="4"/>
      <c r="AG12" s="4"/>
      <c r="AH12" s="4"/>
    </row>
    <row r="13" spans="1:41" ht="16.5" thickBot="1">
      <c r="A13" s="7"/>
      <c r="B13" s="7"/>
      <c r="C13" s="38" t="s">
        <v>36</v>
      </c>
      <c r="D13" s="198" t="s">
        <v>37</v>
      </c>
      <c r="E13" s="121" t="s">
        <v>23</v>
      </c>
      <c r="F13" s="4"/>
      <c r="G13" s="202"/>
      <c r="H13" s="4"/>
      <c r="I13" s="28"/>
      <c r="J13" s="4"/>
      <c r="K13" s="4"/>
      <c r="L13" s="4"/>
      <c r="M13" s="4"/>
      <c r="N13" s="4"/>
      <c r="O13" s="4"/>
      <c r="P13" s="4"/>
      <c r="Q13" s="4"/>
      <c r="R13" s="4"/>
      <c r="S13" s="4"/>
      <c r="T13" s="4"/>
      <c r="U13" s="4"/>
      <c r="V13" s="28"/>
      <c r="W13" s="28"/>
      <c r="X13" s="28"/>
      <c r="Y13" s="28"/>
      <c r="Z13" s="4"/>
      <c r="AA13" s="124"/>
      <c r="AB13" s="4"/>
      <c r="AC13" s="4"/>
      <c r="AD13" s="4"/>
      <c r="AE13" s="4"/>
      <c r="AF13" s="4"/>
      <c r="AG13" s="4"/>
      <c r="AH13" s="4"/>
    </row>
    <row r="14" spans="1:41" ht="15.75" thickBot="1">
      <c r="A14" s="7"/>
      <c r="B14" s="7"/>
      <c r="C14" s="39" t="s">
        <v>38</v>
      </c>
      <c r="D14" s="198" t="s">
        <v>39</v>
      </c>
      <c r="E14" s="121" t="s">
        <v>23</v>
      </c>
      <c r="F14" s="4"/>
      <c r="G14" s="4"/>
      <c r="H14" s="4"/>
      <c r="I14" s="28"/>
      <c r="J14" s="4"/>
      <c r="K14" s="4"/>
      <c r="L14" s="4"/>
      <c r="M14" s="4"/>
      <c r="N14" s="4"/>
      <c r="O14" s="4"/>
      <c r="P14" s="4"/>
      <c r="Q14" s="4"/>
      <c r="R14" s="4"/>
      <c r="S14" s="4"/>
      <c r="T14" s="4"/>
      <c r="U14" s="4"/>
      <c r="V14" s="28"/>
      <c r="W14" s="28"/>
      <c r="X14" s="28"/>
      <c r="Y14" s="28"/>
      <c r="Z14" s="4"/>
      <c r="AA14" s="124"/>
      <c r="AB14" s="4"/>
      <c r="AC14" s="4"/>
      <c r="AD14" s="4"/>
      <c r="AE14" s="4"/>
      <c r="AF14" s="4"/>
      <c r="AG14" s="4"/>
      <c r="AH14" s="4"/>
    </row>
    <row r="15" spans="1:41" ht="15.75" thickBot="1">
      <c r="A15" s="7"/>
      <c r="B15" s="7"/>
      <c r="C15" s="77" t="s">
        <v>40</v>
      </c>
      <c r="D15" s="198" t="s">
        <v>41</v>
      </c>
      <c r="E15" s="121" t="s">
        <v>23</v>
      </c>
      <c r="F15" s="4"/>
      <c r="G15" s="4"/>
      <c r="H15" s="4"/>
      <c r="I15" s="28"/>
      <c r="J15" s="4"/>
      <c r="K15" s="4"/>
      <c r="L15" s="4"/>
      <c r="M15" s="4"/>
      <c r="N15" s="4"/>
      <c r="O15" s="4"/>
      <c r="P15" s="4"/>
      <c r="Q15" s="4"/>
      <c r="R15" s="4"/>
      <c r="S15" s="4"/>
      <c r="T15" s="4"/>
      <c r="U15" s="4"/>
      <c r="V15" s="28"/>
      <c r="W15" s="28"/>
      <c r="X15" s="28"/>
      <c r="Y15" s="28"/>
      <c r="Z15" s="4"/>
      <c r="AA15" s="124"/>
      <c r="AB15" s="4"/>
      <c r="AC15" s="4"/>
      <c r="AD15" s="4"/>
      <c r="AE15" s="4"/>
      <c r="AF15" s="4"/>
      <c r="AG15" s="4"/>
      <c r="AH15" s="4"/>
    </row>
    <row r="16" spans="1:41" ht="15.75" thickBot="1">
      <c r="A16" s="7"/>
      <c r="B16" s="7"/>
      <c r="C16" s="78" t="s">
        <v>42</v>
      </c>
      <c r="D16" s="198" t="s">
        <v>43</v>
      </c>
      <c r="E16" s="121" t="s">
        <v>23</v>
      </c>
      <c r="F16" s="4"/>
      <c r="G16" s="4"/>
      <c r="H16" s="4"/>
      <c r="I16" s="28"/>
      <c r="J16" s="4"/>
      <c r="K16" s="4"/>
      <c r="L16" s="4"/>
      <c r="M16" s="4"/>
      <c r="N16" s="4"/>
      <c r="O16" s="4"/>
      <c r="P16" s="4"/>
      <c r="Q16" s="4"/>
      <c r="R16" s="4"/>
      <c r="S16" s="4"/>
      <c r="T16" s="4"/>
      <c r="U16" s="4"/>
      <c r="V16" s="28"/>
      <c r="W16" s="28"/>
      <c r="X16" s="28"/>
      <c r="Y16" s="28"/>
      <c r="Z16" s="4"/>
      <c r="AA16" s="124"/>
      <c r="AB16" s="4"/>
      <c r="AC16" s="4"/>
      <c r="AD16" s="4"/>
      <c r="AE16" s="4"/>
      <c r="AF16" s="4"/>
      <c r="AG16" s="4"/>
      <c r="AH16" s="4"/>
    </row>
    <row r="17" spans="1:34" ht="15.75" thickBot="1">
      <c r="A17" s="7"/>
      <c r="B17" s="7"/>
      <c r="C17" s="78" t="s">
        <v>44</v>
      </c>
      <c r="D17" s="198" t="s">
        <v>45</v>
      </c>
      <c r="E17" s="121" t="s">
        <v>23</v>
      </c>
      <c r="F17" s="4"/>
      <c r="G17" s="4"/>
      <c r="H17" s="4"/>
      <c r="I17" s="28"/>
      <c r="J17" s="4"/>
      <c r="K17" s="4"/>
      <c r="L17" s="4"/>
      <c r="M17" s="4"/>
      <c r="N17" s="4"/>
      <c r="O17" s="4"/>
      <c r="P17" s="4"/>
      <c r="Q17" s="4"/>
      <c r="R17" s="4"/>
      <c r="S17" s="4"/>
      <c r="T17" s="4"/>
      <c r="U17" s="4"/>
      <c r="V17" s="28"/>
      <c r="W17" s="28"/>
      <c r="X17" s="28"/>
      <c r="Y17" s="28"/>
      <c r="Z17" s="4"/>
      <c r="AA17" s="124"/>
      <c r="AB17" s="4"/>
      <c r="AC17" s="4"/>
      <c r="AD17" s="4"/>
      <c r="AE17" s="4"/>
      <c r="AF17" s="4"/>
      <c r="AG17" s="4"/>
      <c r="AH17" s="4"/>
    </row>
    <row r="18" spans="1:34" ht="15.75" thickBot="1">
      <c r="A18" s="4"/>
      <c r="B18" s="4"/>
      <c r="C18" s="40" t="s">
        <v>46</v>
      </c>
      <c r="D18" s="198" t="s">
        <v>47</v>
      </c>
      <c r="E18" s="121" t="s">
        <v>23</v>
      </c>
      <c r="F18" s="4"/>
      <c r="G18" s="4"/>
      <c r="H18" s="4"/>
      <c r="I18" s="28"/>
      <c r="J18" s="4"/>
      <c r="K18" s="4"/>
      <c r="L18" s="4"/>
      <c r="M18" s="4"/>
      <c r="N18" s="4"/>
      <c r="O18" s="4"/>
      <c r="P18" s="4"/>
      <c r="Q18" s="4"/>
      <c r="R18" s="4"/>
      <c r="S18" s="4"/>
      <c r="T18" s="4"/>
      <c r="U18" s="4"/>
      <c r="V18" s="28"/>
      <c r="W18" s="28"/>
      <c r="X18" s="28"/>
      <c r="Y18" s="28"/>
      <c r="Z18" s="4"/>
      <c r="AA18" s="124"/>
      <c r="AB18" s="4"/>
      <c r="AC18" s="4"/>
      <c r="AD18" s="4"/>
      <c r="AE18" s="4"/>
      <c r="AF18" s="4"/>
      <c r="AG18" s="4"/>
      <c r="AH18" s="4"/>
    </row>
    <row r="19" spans="1:34" ht="16.5" thickBot="1">
      <c r="A19" s="4"/>
      <c r="B19" s="4"/>
      <c r="C19" s="110" t="s">
        <v>48</v>
      </c>
      <c r="D19" s="198" t="s">
        <v>48</v>
      </c>
      <c r="E19" s="121" t="s">
        <v>23</v>
      </c>
      <c r="F19" s="4"/>
      <c r="G19" s="67" t="s">
        <v>49</v>
      </c>
      <c r="H19" s="4"/>
      <c r="I19" s="28"/>
      <c r="J19" s="4"/>
      <c r="K19" s="4"/>
      <c r="L19" s="4"/>
      <c r="M19" s="4"/>
      <c r="N19" s="4"/>
      <c r="O19" s="4"/>
      <c r="P19" s="4"/>
      <c r="Q19" s="4"/>
      <c r="R19" s="4"/>
      <c r="S19" s="4"/>
      <c r="T19" s="4"/>
      <c r="U19" s="4"/>
      <c r="V19" s="28"/>
      <c r="W19" s="28"/>
      <c r="X19" s="28"/>
      <c r="Y19" s="28"/>
      <c r="Z19" s="4"/>
      <c r="AA19" s="124"/>
      <c r="AB19" s="4"/>
      <c r="AC19" s="4"/>
      <c r="AD19" s="4"/>
      <c r="AE19" s="4"/>
      <c r="AF19" s="4"/>
      <c r="AG19" s="4"/>
      <c r="AH19" s="4"/>
    </row>
    <row r="20" spans="1:34" ht="16.5" thickBot="1">
      <c r="A20" s="4"/>
      <c r="B20" s="4"/>
      <c r="C20" s="111" t="s">
        <v>50</v>
      </c>
      <c r="D20" s="198" t="s">
        <v>50</v>
      </c>
      <c r="E20" s="121" t="s">
        <v>23</v>
      </c>
      <c r="F20" s="4"/>
      <c r="G20" s="67"/>
      <c r="H20" s="4"/>
      <c r="I20" s="28"/>
      <c r="J20" s="4"/>
      <c r="K20" s="4"/>
      <c r="L20" s="4"/>
      <c r="M20" s="4"/>
      <c r="N20" s="4"/>
      <c r="O20" s="4"/>
      <c r="P20" s="4"/>
      <c r="Q20" s="4"/>
      <c r="R20" s="4"/>
      <c r="S20" s="4"/>
      <c r="T20" s="4"/>
      <c r="U20" s="4"/>
      <c r="V20" s="28"/>
      <c r="W20" s="28"/>
      <c r="X20" s="28"/>
      <c r="Y20" s="28"/>
      <c r="Z20" s="4"/>
      <c r="AA20" s="124"/>
      <c r="AB20" s="4"/>
      <c r="AC20" s="4"/>
      <c r="AD20" s="4"/>
      <c r="AE20" s="4"/>
      <c r="AF20" s="4"/>
      <c r="AG20" s="4"/>
      <c r="AH20" s="4"/>
    </row>
    <row r="21" spans="1:34" ht="15.75" thickBot="1">
      <c r="A21" s="4"/>
      <c r="B21" s="4"/>
      <c r="C21" s="116" t="s">
        <v>51</v>
      </c>
      <c r="D21" s="198" t="s">
        <v>51</v>
      </c>
      <c r="E21" s="121" t="s">
        <v>23</v>
      </c>
      <c r="F21" s="4"/>
      <c r="G21" s="28"/>
      <c r="H21" s="4"/>
      <c r="I21" s="28"/>
      <c r="J21" s="4"/>
      <c r="K21" s="4"/>
      <c r="L21" s="4"/>
      <c r="M21" s="4"/>
      <c r="N21" s="4"/>
      <c r="O21" s="4"/>
      <c r="P21" s="4"/>
      <c r="Q21" s="4"/>
      <c r="R21" s="4"/>
      <c r="S21" s="4"/>
      <c r="T21" s="4"/>
      <c r="U21" s="4"/>
      <c r="V21" s="28"/>
      <c r="W21" s="28"/>
      <c r="X21" s="28"/>
      <c r="Y21" s="28"/>
      <c r="Z21" s="4"/>
      <c r="AA21" s="124"/>
      <c r="AB21" s="4"/>
      <c r="AC21" s="4"/>
      <c r="AD21" s="4"/>
      <c r="AE21" s="4"/>
      <c r="AF21" s="4"/>
      <c r="AG21" s="4"/>
      <c r="AH21" s="4"/>
    </row>
    <row r="22" spans="1:34" ht="15.75" thickBot="1">
      <c r="A22" s="4"/>
      <c r="B22" s="4"/>
      <c r="C22" s="113" t="s">
        <v>52</v>
      </c>
      <c r="D22" s="198" t="s">
        <v>52</v>
      </c>
      <c r="E22" s="121" t="s">
        <v>23</v>
      </c>
      <c r="F22" s="4"/>
      <c r="G22" s="28"/>
      <c r="H22" s="4"/>
      <c r="I22" s="28"/>
      <c r="J22" s="4"/>
      <c r="K22" s="4"/>
      <c r="L22" s="4"/>
      <c r="M22" s="4"/>
      <c r="N22" s="4"/>
      <c r="O22" s="4"/>
      <c r="P22" s="4"/>
      <c r="Q22" s="4"/>
      <c r="R22" s="4"/>
      <c r="S22" s="4"/>
      <c r="T22" s="4"/>
      <c r="U22" s="4"/>
      <c r="V22" s="28"/>
      <c r="W22" s="28"/>
      <c r="X22" s="28"/>
      <c r="Y22" s="28"/>
      <c r="Z22" s="4"/>
      <c r="AA22" s="124"/>
      <c r="AB22" s="4"/>
      <c r="AC22" s="4"/>
      <c r="AD22" s="4"/>
      <c r="AE22" s="4"/>
      <c r="AF22" s="4"/>
      <c r="AG22" s="4"/>
      <c r="AH22" s="4"/>
    </row>
    <row r="23" spans="1:34" ht="15.75" thickBot="1">
      <c r="A23" s="4"/>
      <c r="B23" s="4"/>
      <c r="C23" s="41" t="s">
        <v>53</v>
      </c>
      <c r="D23" s="198" t="s">
        <v>54</v>
      </c>
      <c r="E23" s="121" t="s">
        <v>23</v>
      </c>
      <c r="F23" s="4"/>
      <c r="G23" s="28"/>
      <c r="H23" s="4"/>
      <c r="I23" s="28"/>
      <c r="J23" s="4"/>
      <c r="K23" s="4"/>
      <c r="L23" s="4"/>
      <c r="M23" s="4"/>
      <c r="N23" s="4"/>
      <c r="O23" s="4"/>
      <c r="P23" s="4"/>
      <c r="Q23" s="4"/>
      <c r="R23" s="4"/>
      <c r="S23" s="4"/>
      <c r="T23" s="4"/>
      <c r="U23" s="4"/>
      <c r="V23" s="28"/>
      <c r="W23" s="28"/>
      <c r="X23" s="28"/>
      <c r="Y23" s="28"/>
      <c r="Z23" s="4"/>
      <c r="AA23" s="124"/>
      <c r="AB23" s="4"/>
      <c r="AC23" s="4"/>
      <c r="AD23" s="4"/>
      <c r="AE23" s="4"/>
      <c r="AF23" s="4"/>
      <c r="AG23" s="4"/>
      <c r="AH23" s="4"/>
    </row>
    <row r="24" spans="1:34" ht="15.75" thickBot="1">
      <c r="A24" s="4"/>
      <c r="B24" s="4"/>
      <c r="C24" s="42" t="s">
        <v>55</v>
      </c>
      <c r="D24" s="198" t="s">
        <v>56</v>
      </c>
      <c r="E24" s="121" t="s">
        <v>23</v>
      </c>
      <c r="F24" s="4"/>
      <c r="G24" s="28"/>
      <c r="H24" s="4"/>
      <c r="I24" s="28"/>
      <c r="J24" s="4"/>
      <c r="K24" s="4"/>
      <c r="L24" s="4"/>
      <c r="M24" s="4"/>
      <c r="N24" s="4"/>
      <c r="O24" s="4"/>
      <c r="P24" s="4"/>
      <c r="Q24" s="4"/>
      <c r="R24" s="4"/>
      <c r="S24" s="4"/>
      <c r="T24" s="4"/>
      <c r="U24" s="4"/>
      <c r="V24" s="28"/>
      <c r="W24" s="28"/>
      <c r="X24" s="28"/>
      <c r="Y24" s="28"/>
      <c r="Z24" s="4"/>
      <c r="AA24" s="124"/>
      <c r="AB24" s="4"/>
      <c r="AC24" s="4"/>
      <c r="AD24" s="4"/>
      <c r="AE24" s="4"/>
      <c r="AF24" s="4"/>
      <c r="AG24" s="4"/>
      <c r="AH24" s="4"/>
    </row>
    <row r="25" spans="1:34" ht="15.75" thickBot="1">
      <c r="A25" s="4"/>
      <c r="B25" s="4"/>
      <c r="C25" s="43" t="s">
        <v>57</v>
      </c>
      <c r="D25" s="198" t="s">
        <v>58</v>
      </c>
      <c r="E25" s="121" t="s">
        <v>23</v>
      </c>
      <c r="F25" s="4"/>
      <c r="G25" s="28"/>
      <c r="H25" s="4"/>
      <c r="I25" s="28"/>
      <c r="J25" s="4"/>
      <c r="K25" s="4"/>
      <c r="L25" s="4"/>
      <c r="M25" s="4"/>
      <c r="N25" s="4"/>
      <c r="O25" s="4"/>
      <c r="P25" s="4"/>
      <c r="Q25" s="4"/>
      <c r="R25" s="4"/>
      <c r="S25" s="4"/>
      <c r="T25" s="4"/>
      <c r="U25" s="4"/>
      <c r="V25" s="28"/>
      <c r="W25" s="28"/>
      <c r="X25" s="28"/>
      <c r="Y25" s="28"/>
      <c r="Z25" s="4"/>
      <c r="AA25" s="124"/>
      <c r="AB25" s="4"/>
      <c r="AC25" s="4"/>
      <c r="AD25" s="4"/>
      <c r="AE25" s="4"/>
      <c r="AF25" s="4"/>
      <c r="AG25" s="4"/>
      <c r="AH25" s="4"/>
    </row>
    <row r="26" spans="1:34" ht="15.75" thickBot="1">
      <c r="A26" s="4"/>
      <c r="B26" s="4"/>
      <c r="C26" s="44" t="s">
        <v>59</v>
      </c>
      <c r="D26" s="198" t="s">
        <v>60</v>
      </c>
      <c r="E26" s="121" t="s">
        <v>23</v>
      </c>
      <c r="F26" s="4"/>
      <c r="G26" s="28"/>
      <c r="H26" s="4"/>
      <c r="I26" s="28"/>
      <c r="J26" s="4"/>
      <c r="K26" s="4"/>
      <c r="L26" s="4"/>
      <c r="M26" s="4"/>
      <c r="N26" s="4"/>
      <c r="O26" s="4"/>
      <c r="P26" s="4"/>
      <c r="Q26" s="4"/>
      <c r="R26" s="4"/>
      <c r="S26" s="4"/>
      <c r="T26" s="4"/>
      <c r="U26" s="4"/>
      <c r="V26" s="28"/>
      <c r="W26" s="28"/>
      <c r="X26" s="28"/>
      <c r="Y26" s="28"/>
      <c r="Z26" s="4"/>
      <c r="AA26" s="124"/>
      <c r="AB26" s="4"/>
      <c r="AC26" s="4"/>
      <c r="AD26" s="4"/>
      <c r="AE26" s="4"/>
      <c r="AF26" s="4"/>
      <c r="AG26" s="4"/>
      <c r="AH26" s="4"/>
    </row>
    <row r="27" spans="1:34" ht="16.5" thickBot="1">
      <c r="A27" s="4"/>
      <c r="B27" s="4"/>
      <c r="C27" s="45" t="s">
        <v>61</v>
      </c>
      <c r="D27" s="198" t="s">
        <v>62</v>
      </c>
      <c r="E27" s="121" t="s">
        <v>23</v>
      </c>
      <c r="F27" s="4"/>
      <c r="G27" s="28"/>
      <c r="H27" s="92"/>
      <c r="I27" s="28"/>
      <c r="J27" s="92"/>
      <c r="K27" s="92"/>
      <c r="L27" s="4"/>
      <c r="M27" s="4"/>
      <c r="N27" s="4"/>
      <c r="O27" s="4"/>
      <c r="P27" s="4"/>
      <c r="Q27" s="4"/>
      <c r="R27" s="4"/>
      <c r="S27" s="4"/>
      <c r="T27" s="4"/>
      <c r="U27" s="4"/>
      <c r="V27" s="28"/>
      <c r="W27" s="28"/>
      <c r="X27" s="28"/>
      <c r="Y27" s="28"/>
      <c r="Z27" s="4"/>
      <c r="AA27" s="124"/>
      <c r="AB27" s="4"/>
      <c r="AC27" s="4"/>
      <c r="AD27" s="4"/>
      <c r="AE27" s="4"/>
      <c r="AF27" s="4"/>
      <c r="AG27" s="4"/>
      <c r="AH27" s="4"/>
    </row>
    <row r="28" spans="1:34" ht="15.75" thickBot="1">
      <c r="A28" s="4"/>
      <c r="B28" s="4"/>
      <c r="C28" s="46" t="s">
        <v>63</v>
      </c>
      <c r="D28" s="198" t="s">
        <v>64</v>
      </c>
      <c r="E28" s="121" t="s">
        <v>23</v>
      </c>
      <c r="F28" s="4"/>
      <c r="G28" s="28"/>
      <c r="H28" s="93"/>
      <c r="I28" s="28"/>
      <c r="J28" s="271"/>
      <c r="K28" s="271"/>
      <c r="L28" s="4"/>
      <c r="M28" s="4"/>
      <c r="N28" s="4"/>
      <c r="O28" s="4"/>
      <c r="P28" s="4"/>
      <c r="Q28" s="4"/>
      <c r="R28" s="4"/>
      <c r="S28" s="4"/>
      <c r="T28" s="4"/>
      <c r="U28" s="4"/>
      <c r="V28" s="28"/>
      <c r="W28" s="28"/>
      <c r="X28" s="28"/>
      <c r="Y28" s="28"/>
      <c r="Z28" s="4"/>
      <c r="AA28" s="124"/>
      <c r="AB28" s="4"/>
      <c r="AC28" s="4"/>
      <c r="AD28" s="4"/>
      <c r="AE28" s="4"/>
      <c r="AF28" s="4"/>
      <c r="AG28" s="4"/>
      <c r="AH28" s="4"/>
    </row>
    <row r="29" spans="1:34">
      <c r="A29" s="7"/>
      <c r="B29" s="7"/>
      <c r="C29" s="47" t="s">
        <v>65</v>
      </c>
      <c r="D29" s="198" t="s">
        <v>65</v>
      </c>
      <c r="E29" s="121" t="s">
        <v>23</v>
      </c>
      <c r="F29" s="4"/>
      <c r="G29" s="28"/>
      <c r="H29" s="93"/>
      <c r="I29" s="28"/>
      <c r="J29" s="271"/>
      <c r="K29" s="271"/>
      <c r="L29" s="4"/>
      <c r="M29" s="4"/>
      <c r="N29" s="4"/>
      <c r="O29" s="4"/>
      <c r="P29" s="4"/>
      <c r="Q29" s="4"/>
      <c r="R29" s="4"/>
      <c r="S29" s="4"/>
      <c r="T29" s="4"/>
      <c r="U29" s="4"/>
      <c r="V29" s="28"/>
      <c r="W29" s="28"/>
      <c r="X29" s="28"/>
      <c r="Y29" s="28"/>
      <c r="Z29" s="4"/>
      <c r="AA29" s="124"/>
      <c r="AB29" s="4"/>
      <c r="AC29" s="4"/>
      <c r="AD29" s="4"/>
      <c r="AE29" s="4"/>
      <c r="AF29" s="4"/>
      <c r="AG29" s="4"/>
      <c r="AH29" s="4"/>
    </row>
    <row r="30" spans="1:34" ht="15.75" thickBot="1">
      <c r="A30" s="7"/>
      <c r="B30" s="7"/>
      <c r="C30" s="48" t="s">
        <v>66</v>
      </c>
      <c r="D30" s="199" t="s">
        <v>67</v>
      </c>
      <c r="E30" s="122" t="s">
        <v>68</v>
      </c>
      <c r="F30" s="4"/>
      <c r="G30" s="28"/>
      <c r="H30" s="93"/>
      <c r="I30" s="28"/>
      <c r="J30" s="271"/>
      <c r="K30" s="271"/>
      <c r="L30" s="4"/>
      <c r="M30" s="4"/>
      <c r="N30" s="4"/>
      <c r="O30" s="260" t="s">
        <v>69</v>
      </c>
      <c r="P30" s="4"/>
      <c r="Q30" s="4"/>
      <c r="R30" s="4"/>
      <c r="S30" s="4"/>
      <c r="T30" s="4"/>
      <c r="U30" s="4"/>
      <c r="V30" s="28"/>
      <c r="W30" s="28"/>
      <c r="X30" s="28"/>
      <c r="Y30" s="28"/>
      <c r="Z30" s="4"/>
      <c r="AA30" s="124"/>
      <c r="AB30" s="4"/>
      <c r="AC30" s="4"/>
      <c r="AD30" s="4"/>
      <c r="AE30" s="4"/>
      <c r="AF30" s="4"/>
      <c r="AG30" s="4"/>
      <c r="AH30" s="4"/>
    </row>
    <row r="31" spans="1:34">
      <c r="A31" s="7"/>
      <c r="B31" s="7"/>
      <c r="C31" s="50" t="s">
        <v>70</v>
      </c>
      <c r="D31" s="73" t="s">
        <v>71</v>
      </c>
      <c r="E31" s="121" t="s">
        <v>23</v>
      </c>
      <c r="F31" s="4"/>
      <c r="G31" s="28"/>
      <c r="H31" s="4"/>
      <c r="I31" s="28"/>
      <c r="J31" s="4"/>
      <c r="K31" s="4"/>
      <c r="L31" s="4"/>
      <c r="M31" s="4"/>
      <c r="N31" s="4"/>
      <c r="O31" s="4"/>
      <c r="P31" s="4"/>
      <c r="Q31" s="4"/>
      <c r="R31" s="4"/>
      <c r="S31" s="4"/>
      <c r="T31" s="4"/>
      <c r="U31" s="4"/>
      <c r="V31" s="28"/>
      <c r="W31" s="28"/>
      <c r="X31" s="28"/>
      <c r="Y31" s="28"/>
      <c r="Z31" s="4"/>
      <c r="AA31" s="124"/>
      <c r="AB31" s="4"/>
      <c r="AC31" s="4"/>
      <c r="AD31" s="4"/>
      <c r="AE31" s="4"/>
      <c r="AF31" s="4"/>
      <c r="AG31" s="4"/>
      <c r="AH31" s="4"/>
    </row>
    <row r="32" spans="1:34" ht="16.5" customHeight="1" thickBot="1">
      <c r="A32" s="7"/>
      <c r="B32" s="7"/>
      <c r="C32" s="149" t="s">
        <v>72</v>
      </c>
      <c r="D32" s="200" t="s">
        <v>73</v>
      </c>
      <c r="E32" s="150" t="s">
        <v>23</v>
      </c>
      <c r="F32" s="4"/>
      <c r="G32" s="275" t="s">
        <v>74</v>
      </c>
      <c r="H32" s="275"/>
      <c r="I32" s="275"/>
      <c r="J32" s="275"/>
      <c r="K32" s="275"/>
      <c r="L32" s="275"/>
      <c r="M32" s="275"/>
      <c r="N32" s="4"/>
      <c r="O32" s="4"/>
      <c r="P32" s="4"/>
      <c r="Q32" s="4"/>
      <c r="R32" s="4"/>
      <c r="S32" s="4"/>
      <c r="T32" s="4"/>
      <c r="U32" s="4"/>
      <c r="V32" s="28"/>
      <c r="W32" s="28"/>
      <c r="X32" s="28"/>
      <c r="Y32" s="28"/>
      <c r="Z32" s="4"/>
      <c r="AA32" s="124"/>
      <c r="AB32" s="4"/>
      <c r="AC32" s="4"/>
      <c r="AD32" s="4"/>
      <c r="AE32" s="4"/>
      <c r="AF32" s="4"/>
      <c r="AG32" s="4"/>
      <c r="AH32" s="4"/>
    </row>
    <row r="33" spans="1:42" ht="15.75" thickBot="1">
      <c r="A33" s="7"/>
      <c r="B33" s="7"/>
      <c r="C33" s="151" t="s">
        <v>75</v>
      </c>
      <c r="D33" s="153" t="s">
        <v>76</v>
      </c>
      <c r="E33" s="152" t="s">
        <v>68</v>
      </c>
      <c r="F33" s="4"/>
      <c r="G33" s="275"/>
      <c r="H33" s="275"/>
      <c r="I33" s="275"/>
      <c r="J33" s="275"/>
      <c r="K33" s="275"/>
      <c r="L33" s="275"/>
      <c r="M33" s="275"/>
      <c r="N33" s="4"/>
      <c r="O33" s="4"/>
      <c r="P33" s="4"/>
      <c r="Q33" s="4"/>
      <c r="R33" s="4"/>
      <c r="S33" s="4"/>
      <c r="T33" s="4"/>
      <c r="U33" s="4"/>
      <c r="V33" s="28"/>
      <c r="W33" s="28"/>
      <c r="X33" s="28"/>
      <c r="Y33" s="28"/>
      <c r="Z33" s="4"/>
      <c r="AA33" s="124"/>
      <c r="AB33" s="4"/>
      <c r="AC33" s="4"/>
      <c r="AD33" s="4"/>
      <c r="AE33" s="4"/>
      <c r="AF33" s="4"/>
      <c r="AG33" s="4"/>
      <c r="AH33" s="4"/>
    </row>
    <row r="34" spans="1:42" ht="21">
      <c r="A34" s="7"/>
      <c r="B34" s="7"/>
      <c r="C34" s="4"/>
      <c r="D34" s="90"/>
      <c r="E34" s="146"/>
      <c r="F34" s="76"/>
      <c r="G34" s="71"/>
      <c r="H34" s="4"/>
      <c r="I34" s="28"/>
      <c r="J34" s="4"/>
      <c r="K34" s="4"/>
      <c r="L34" s="4"/>
      <c r="M34" s="4"/>
      <c r="N34" s="4"/>
      <c r="O34" s="4"/>
      <c r="P34" s="4"/>
      <c r="Q34" s="4"/>
      <c r="R34" s="4"/>
      <c r="S34" s="4"/>
      <c r="T34" s="4"/>
      <c r="U34" s="4"/>
      <c r="V34" s="28"/>
      <c r="W34" s="28"/>
      <c r="X34" s="28"/>
      <c r="Y34" s="28"/>
      <c r="Z34" s="4"/>
      <c r="AA34" s="124"/>
      <c r="AB34" s="4"/>
      <c r="AC34" s="4"/>
      <c r="AD34" s="4"/>
      <c r="AE34" s="4"/>
      <c r="AF34" s="4"/>
      <c r="AG34" s="4"/>
      <c r="AH34" s="4"/>
    </row>
    <row r="35" spans="1:42" ht="15.75" thickBot="1">
      <c r="A35" s="7"/>
      <c r="B35" s="7"/>
      <c r="C35" s="4"/>
      <c r="D35" s="74"/>
      <c r="E35" s="145"/>
      <c r="F35" s="4"/>
      <c r="G35" s="28"/>
      <c r="H35" s="4"/>
      <c r="I35" s="28"/>
      <c r="J35" s="4"/>
      <c r="K35" s="4"/>
      <c r="L35" s="4"/>
      <c r="M35" s="4"/>
      <c r="N35" s="4"/>
      <c r="O35" s="4"/>
      <c r="P35" s="4"/>
      <c r="Q35" s="4"/>
      <c r="R35" s="4"/>
      <c r="S35" s="4"/>
      <c r="T35" s="4"/>
      <c r="U35" s="4"/>
      <c r="V35" s="28"/>
      <c r="W35" s="28"/>
      <c r="X35" s="28"/>
      <c r="Y35" s="28"/>
      <c r="Z35" s="4"/>
      <c r="AA35" s="124"/>
      <c r="AB35" s="4"/>
      <c r="AC35" s="4"/>
      <c r="AD35" s="4"/>
      <c r="AE35" s="4"/>
      <c r="AF35" s="4"/>
      <c r="AG35" s="4"/>
      <c r="AH35" s="4"/>
    </row>
    <row r="36" spans="1:42" ht="16.350000000000001" customHeight="1" thickBot="1">
      <c r="A36" s="7"/>
      <c r="B36" s="7"/>
      <c r="C36" s="4"/>
      <c r="D36" s="26"/>
      <c r="E36" s="147"/>
      <c r="F36" s="4"/>
      <c r="G36" s="28"/>
      <c r="H36" s="4"/>
      <c r="I36" s="28"/>
      <c r="J36" s="262" t="s">
        <v>4</v>
      </c>
      <c r="K36" s="263"/>
      <c r="L36" s="263"/>
      <c r="M36" s="263"/>
      <c r="N36" s="263"/>
      <c r="O36" s="263"/>
      <c r="P36" s="263"/>
      <c r="Q36" s="263"/>
      <c r="R36" s="263"/>
      <c r="S36" s="263"/>
      <c r="T36" s="263"/>
      <c r="U36" s="263"/>
      <c r="V36" s="263"/>
      <c r="W36" s="264"/>
      <c r="X36" s="265" t="s">
        <v>5</v>
      </c>
      <c r="Y36" s="266"/>
      <c r="Z36" s="267"/>
      <c r="AA36" s="124"/>
      <c r="AB36" s="4"/>
      <c r="AC36" s="4"/>
      <c r="AD36" s="4"/>
      <c r="AE36" s="4"/>
      <c r="AF36" s="6"/>
      <c r="AG36" s="6"/>
      <c r="AH36" s="6"/>
    </row>
    <row r="37" spans="1:42" s="3" customFormat="1" ht="45.75" thickBot="1">
      <c r="A37" s="243" t="s">
        <v>6</v>
      </c>
      <c r="B37" s="244" t="s">
        <v>7</v>
      </c>
      <c r="C37" s="209" t="s">
        <v>8</v>
      </c>
      <c r="D37" s="210" t="s">
        <v>9</v>
      </c>
      <c r="E37" s="203" t="s">
        <v>10</v>
      </c>
      <c r="F37" s="211" t="s">
        <v>77</v>
      </c>
      <c r="G37" s="212" t="s">
        <v>12</v>
      </c>
      <c r="H37" s="237" t="s">
        <v>13</v>
      </c>
      <c r="I37" s="85" t="s">
        <v>14</v>
      </c>
      <c r="J37" s="54">
        <v>0</v>
      </c>
      <c r="K37" s="51">
        <v>1</v>
      </c>
      <c r="L37" s="51">
        <v>2</v>
      </c>
      <c r="M37" s="51">
        <v>3</v>
      </c>
      <c r="N37" s="51">
        <v>4</v>
      </c>
      <c r="O37" s="51">
        <v>5</v>
      </c>
      <c r="P37" s="51">
        <v>6</v>
      </c>
      <c r="Q37" s="51">
        <v>7</v>
      </c>
      <c r="R37" s="51">
        <v>8</v>
      </c>
      <c r="S37" s="51">
        <v>9</v>
      </c>
      <c r="T37" s="51">
        <v>10</v>
      </c>
      <c r="U37" s="51">
        <v>11</v>
      </c>
      <c r="V37" s="160">
        <v>12</v>
      </c>
      <c r="W37" s="160">
        <v>13</v>
      </c>
      <c r="X37" s="167" t="s">
        <v>15</v>
      </c>
      <c r="Y37" s="168" t="s">
        <v>78</v>
      </c>
      <c r="Z37" s="169" t="s">
        <v>17</v>
      </c>
      <c r="AA37" s="140"/>
      <c r="AB37" s="6"/>
      <c r="AC37" s="6"/>
      <c r="AD37" s="6"/>
      <c r="AE37" s="6"/>
      <c r="AF37" s="6"/>
      <c r="AG37" s="6"/>
      <c r="AH37" s="6"/>
      <c r="AI37"/>
      <c r="AJ37"/>
      <c r="AK37"/>
      <c r="AL37" t="s">
        <v>79</v>
      </c>
      <c r="AM37"/>
      <c r="AN37" t="s">
        <v>80</v>
      </c>
      <c r="AO37"/>
    </row>
    <row r="38" spans="1:42">
      <c r="A38" s="96" t="s">
        <v>81</v>
      </c>
      <c r="B38" s="224" t="s">
        <v>82</v>
      </c>
      <c r="C38" s="97" t="s">
        <v>83</v>
      </c>
      <c r="D38" s="180"/>
      <c r="E38" s="213"/>
      <c r="F38" s="97" t="str">
        <f t="shared" ref="F38:F101" ca="1" si="0">IF(M38="",C38,IF(G38="","",OFFSET(J38,0,G38)))</f>
        <v/>
      </c>
      <c r="G38" s="214"/>
      <c r="H38" s="238">
        <v>0</v>
      </c>
      <c r="I38" s="139">
        <v>0</v>
      </c>
      <c r="J38" s="128" t="s">
        <v>84</v>
      </c>
      <c r="K38" s="129" t="s">
        <v>85</v>
      </c>
      <c r="L38" s="259" t="s">
        <v>86</v>
      </c>
      <c r="M38" s="130" t="s">
        <v>87</v>
      </c>
      <c r="N38" s="131" t="s">
        <v>88</v>
      </c>
      <c r="O38" s="132" t="s">
        <v>89</v>
      </c>
      <c r="P38" s="133" t="s">
        <v>90</v>
      </c>
      <c r="Q38" s="134" t="s">
        <v>91</v>
      </c>
      <c r="R38" s="135" t="s">
        <v>92</v>
      </c>
      <c r="S38" s="136" t="s">
        <v>93</v>
      </c>
      <c r="T38" s="137" t="s">
        <v>86</v>
      </c>
      <c r="U38" s="138" t="s">
        <v>94</v>
      </c>
      <c r="V38" s="161" t="s">
        <v>86</v>
      </c>
      <c r="W38" s="161" t="s">
        <v>86</v>
      </c>
      <c r="X38" s="170" t="str">
        <f t="shared" ref="X38:X69" si="1">IF(B38="","","X")</f>
        <v>X</v>
      </c>
      <c r="Y38" s="171"/>
      <c r="Z38" s="172" t="str">
        <f t="shared" ref="Z38:Z101" si="2">IF(A38="","","X")</f>
        <v>X</v>
      </c>
      <c r="AA38" s="141"/>
      <c r="AB38" s="4"/>
      <c r="AC38" s="4"/>
      <c r="AD38" s="4"/>
      <c r="AE38" s="4">
        <f>IF(X38="",0,1)</f>
        <v>1</v>
      </c>
      <c r="AF38" s="4">
        <f t="shared" ref="AF38:AG102" si="3">IF(Y38="",0,1)</f>
        <v>0</v>
      </c>
      <c r="AG38" s="4">
        <f t="shared" si="3"/>
        <v>1</v>
      </c>
      <c r="AH38" s="4"/>
      <c r="AI38"/>
      <c r="AJ38">
        <v>0</v>
      </c>
      <c r="AK38" t="str">
        <f t="shared" ref="AK38:AK101" si="4">IF(I38=AJ38,"","CHANGE")</f>
        <v/>
      </c>
      <c r="AL38" t="s">
        <v>95</v>
      </c>
      <c r="AM38" t="str">
        <f>IF(X38=AL38,"","&lt;--")</f>
        <v/>
      </c>
      <c r="AN38" t="s">
        <v>95</v>
      </c>
      <c r="AO38" t="str">
        <f>IF(Z38=AN38,"","&lt;---")</f>
        <v/>
      </c>
      <c r="AP38" s="1" t="s">
        <v>96</v>
      </c>
    </row>
    <row r="39" spans="1:42">
      <c r="A39" s="98" t="s">
        <v>97</v>
      </c>
      <c r="B39" s="220" t="s">
        <v>98</v>
      </c>
      <c r="C39" s="5" t="s">
        <v>99</v>
      </c>
      <c r="D39" s="181"/>
      <c r="E39" s="204"/>
      <c r="F39" s="5" t="str">
        <f t="shared" ca="1" si="0"/>
        <v/>
      </c>
      <c r="G39" s="215"/>
      <c r="H39" s="239">
        <v>1</v>
      </c>
      <c r="I39" s="229">
        <v>0</v>
      </c>
      <c r="J39" s="11" t="s">
        <v>100</v>
      </c>
      <c r="K39" s="12" t="s">
        <v>101</v>
      </c>
      <c r="L39" s="12" t="s">
        <v>102</v>
      </c>
      <c r="M39" s="13" t="s">
        <v>103</v>
      </c>
      <c r="N39" s="115" t="s">
        <v>104</v>
      </c>
      <c r="O39" s="114" t="s">
        <v>105</v>
      </c>
      <c r="P39" s="10" t="s">
        <v>106</v>
      </c>
      <c r="Q39" s="31" t="s">
        <v>107</v>
      </c>
      <c r="R39" s="60" t="s">
        <v>108</v>
      </c>
      <c r="S39" s="55" t="s">
        <v>93</v>
      </c>
      <c r="T39" s="12" t="s">
        <v>109</v>
      </c>
      <c r="U39" s="102" t="s">
        <v>110</v>
      </c>
      <c r="V39" s="162" t="s">
        <v>86</v>
      </c>
      <c r="W39" s="162"/>
      <c r="X39" s="170" t="str">
        <f t="shared" si="1"/>
        <v>X</v>
      </c>
      <c r="Y39" s="171"/>
      <c r="Z39" s="172" t="str">
        <f t="shared" si="2"/>
        <v>X</v>
      </c>
      <c r="AA39" s="141"/>
      <c r="AB39" s="4"/>
      <c r="AC39" s="4"/>
      <c r="AD39" s="4"/>
      <c r="AE39" s="4">
        <f t="shared" ref="AE39:AE102" si="5">IF(X39="",0,1)</f>
        <v>1</v>
      </c>
      <c r="AF39" s="4">
        <f t="shared" si="3"/>
        <v>0</v>
      </c>
      <c r="AG39" s="4">
        <f t="shared" si="3"/>
        <v>1</v>
      </c>
      <c r="AH39" s="4"/>
      <c r="AI39"/>
      <c r="AJ39">
        <v>0</v>
      </c>
      <c r="AK39" t="str">
        <f t="shared" si="4"/>
        <v/>
      </c>
      <c r="AL39" t="s">
        <v>95</v>
      </c>
      <c r="AM39" t="str">
        <f t="shared" ref="AM39:AM102" si="6">IF(X39=AL39,"","&lt;--")</f>
        <v/>
      </c>
      <c r="AN39" t="s">
        <v>95</v>
      </c>
      <c r="AO39" t="str">
        <f t="shared" ref="AO39:AO102" si="7">IF(Z39=AN39,"","&lt;---")</f>
        <v/>
      </c>
      <c r="AP39" s="1" t="s">
        <v>111</v>
      </c>
    </row>
    <row r="40" spans="1:42">
      <c r="A40" s="98" t="s">
        <v>112</v>
      </c>
      <c r="B40" s="220" t="s">
        <v>113</v>
      </c>
      <c r="C40" s="5" t="s">
        <v>114</v>
      </c>
      <c r="D40" s="181"/>
      <c r="E40" s="204"/>
      <c r="F40" s="5" t="str">
        <f t="shared" ca="1" si="0"/>
        <v/>
      </c>
      <c r="G40" s="215"/>
      <c r="H40" s="239">
        <v>2</v>
      </c>
      <c r="I40" s="229">
        <v>0</v>
      </c>
      <c r="J40" s="11" t="s">
        <v>115</v>
      </c>
      <c r="K40" s="12" t="s">
        <v>116</v>
      </c>
      <c r="L40" s="17" t="s">
        <v>117</v>
      </c>
      <c r="M40" s="13" t="s">
        <v>118</v>
      </c>
      <c r="N40" s="109" t="s">
        <v>119</v>
      </c>
      <c r="O40" s="112" t="s">
        <v>120</v>
      </c>
      <c r="P40" s="10" t="s">
        <v>121</v>
      </c>
      <c r="Q40" s="31" t="s">
        <v>122</v>
      </c>
      <c r="R40" s="60" t="s">
        <v>123</v>
      </c>
      <c r="S40" s="55" t="s">
        <v>93</v>
      </c>
      <c r="T40" s="12" t="s">
        <v>124</v>
      </c>
      <c r="U40" s="102" t="s">
        <v>125</v>
      </c>
      <c r="V40" s="162" t="s">
        <v>86</v>
      </c>
      <c r="W40" s="162"/>
      <c r="X40" s="170" t="str">
        <f t="shared" si="1"/>
        <v>X</v>
      </c>
      <c r="Y40" s="171"/>
      <c r="Z40" s="172" t="str">
        <f t="shared" si="2"/>
        <v>X</v>
      </c>
      <c r="AA40" s="141"/>
      <c r="AB40" s="4"/>
      <c r="AC40" s="6"/>
      <c r="AD40" s="4"/>
      <c r="AE40" s="4">
        <f t="shared" si="5"/>
        <v>1</v>
      </c>
      <c r="AF40" s="4">
        <f t="shared" si="3"/>
        <v>0</v>
      </c>
      <c r="AG40" s="4">
        <f t="shared" si="3"/>
        <v>1</v>
      </c>
      <c r="AH40" s="4"/>
      <c r="AI40"/>
      <c r="AJ40">
        <v>0</v>
      </c>
      <c r="AK40" t="str">
        <f t="shared" si="4"/>
        <v/>
      </c>
      <c r="AL40" t="s">
        <v>95</v>
      </c>
      <c r="AM40" t="str">
        <f t="shared" si="6"/>
        <v/>
      </c>
      <c r="AN40" t="s">
        <v>95</v>
      </c>
      <c r="AO40" t="str">
        <f t="shared" si="7"/>
        <v/>
      </c>
      <c r="AP40" s="1" t="s">
        <v>111</v>
      </c>
    </row>
    <row r="41" spans="1:42">
      <c r="A41" s="98" t="s">
        <v>126</v>
      </c>
      <c r="B41" s="220" t="s">
        <v>127</v>
      </c>
      <c r="C41" s="5" t="s">
        <v>128</v>
      </c>
      <c r="D41" s="181"/>
      <c r="E41" s="204"/>
      <c r="F41" s="5" t="str">
        <f t="shared" ca="1" si="0"/>
        <v/>
      </c>
      <c r="G41" s="215"/>
      <c r="H41" s="239">
        <v>3</v>
      </c>
      <c r="I41" s="229">
        <v>0</v>
      </c>
      <c r="J41" s="11" t="s">
        <v>129</v>
      </c>
      <c r="K41" s="12" t="s">
        <v>130</v>
      </c>
      <c r="L41" s="53" t="s">
        <v>131</v>
      </c>
      <c r="M41" s="13" t="s">
        <v>132</v>
      </c>
      <c r="N41" s="115" t="s">
        <v>133</v>
      </c>
      <c r="O41" s="114" t="s">
        <v>134</v>
      </c>
      <c r="P41" s="10" t="s">
        <v>135</v>
      </c>
      <c r="Q41" s="31" t="s">
        <v>136</v>
      </c>
      <c r="R41" s="60" t="s">
        <v>137</v>
      </c>
      <c r="S41" s="9" t="s">
        <v>86</v>
      </c>
      <c r="T41" s="59" t="s">
        <v>138</v>
      </c>
      <c r="U41" s="102" t="s">
        <v>139</v>
      </c>
      <c r="V41" s="162" t="s">
        <v>86</v>
      </c>
      <c r="W41" s="162"/>
      <c r="X41" s="170" t="str">
        <f t="shared" si="1"/>
        <v>X</v>
      </c>
      <c r="Y41" s="171"/>
      <c r="Z41" s="172" t="str">
        <f t="shared" si="2"/>
        <v>X</v>
      </c>
      <c r="AA41" s="141"/>
      <c r="AB41" s="4"/>
      <c r="AC41" s="6"/>
      <c r="AD41" s="4"/>
      <c r="AE41" s="4">
        <f t="shared" si="5"/>
        <v>1</v>
      </c>
      <c r="AF41" s="4">
        <f t="shared" si="3"/>
        <v>0</v>
      </c>
      <c r="AG41" s="4">
        <f t="shared" si="3"/>
        <v>1</v>
      </c>
      <c r="AH41" s="4"/>
      <c r="AI41"/>
      <c r="AJ41">
        <v>0</v>
      </c>
      <c r="AK41" t="str">
        <f t="shared" si="4"/>
        <v/>
      </c>
      <c r="AL41" t="s">
        <v>95</v>
      </c>
      <c r="AM41" t="str">
        <f t="shared" si="6"/>
        <v/>
      </c>
      <c r="AN41" t="s">
        <v>95</v>
      </c>
      <c r="AO41" t="str">
        <f t="shared" si="7"/>
        <v/>
      </c>
      <c r="AP41" s="1" t="s">
        <v>96</v>
      </c>
    </row>
    <row r="42" spans="1:42">
      <c r="A42" s="98" t="s">
        <v>140</v>
      </c>
      <c r="B42" s="220" t="s">
        <v>141</v>
      </c>
      <c r="C42" s="5" t="s">
        <v>142</v>
      </c>
      <c r="D42" s="181"/>
      <c r="E42" s="204"/>
      <c r="F42" s="5" t="str">
        <f t="shared" ca="1" si="0"/>
        <v/>
      </c>
      <c r="G42" s="215"/>
      <c r="H42" s="239">
        <v>4</v>
      </c>
      <c r="I42" s="229">
        <v>0</v>
      </c>
      <c r="J42" s="11" t="s">
        <v>143</v>
      </c>
      <c r="K42" s="12" t="s">
        <v>144</v>
      </c>
      <c r="L42" s="21" t="s">
        <v>145</v>
      </c>
      <c r="M42" s="13" t="s">
        <v>146</v>
      </c>
      <c r="N42" s="109" t="s">
        <v>147</v>
      </c>
      <c r="O42" s="112" t="s">
        <v>148</v>
      </c>
      <c r="P42" s="10" t="s">
        <v>149</v>
      </c>
      <c r="Q42" s="31" t="s">
        <v>150</v>
      </c>
      <c r="R42" s="60" t="s">
        <v>151</v>
      </c>
      <c r="S42" s="59" t="s">
        <v>152</v>
      </c>
      <c r="T42" s="12" t="s">
        <v>153</v>
      </c>
      <c r="U42" s="102" t="s">
        <v>154</v>
      </c>
      <c r="V42" s="201" t="s">
        <v>155</v>
      </c>
      <c r="W42" s="201"/>
      <c r="X42" s="170" t="str">
        <f t="shared" si="1"/>
        <v>X</v>
      </c>
      <c r="Y42" s="171"/>
      <c r="Z42" s="172" t="str">
        <f t="shared" si="2"/>
        <v>X</v>
      </c>
      <c r="AA42" s="141"/>
      <c r="AB42" s="4"/>
      <c r="AC42" s="6"/>
      <c r="AD42" s="4"/>
      <c r="AE42" s="4">
        <f t="shared" si="5"/>
        <v>1</v>
      </c>
      <c r="AF42" s="4">
        <f t="shared" si="3"/>
        <v>0</v>
      </c>
      <c r="AG42" s="4">
        <f t="shared" si="3"/>
        <v>1</v>
      </c>
      <c r="AH42" s="6"/>
      <c r="AI42"/>
      <c r="AJ42">
        <v>0</v>
      </c>
      <c r="AK42" t="str">
        <f t="shared" si="4"/>
        <v/>
      </c>
      <c r="AL42" t="s">
        <v>95</v>
      </c>
      <c r="AM42" t="str">
        <f t="shared" si="6"/>
        <v/>
      </c>
      <c r="AN42" t="s">
        <v>95</v>
      </c>
      <c r="AO42" t="str">
        <f t="shared" si="7"/>
        <v/>
      </c>
      <c r="AP42" s="1" t="s">
        <v>96</v>
      </c>
    </row>
    <row r="43" spans="1:42">
      <c r="A43" s="98" t="s">
        <v>156</v>
      </c>
      <c r="B43" s="220" t="s">
        <v>157</v>
      </c>
      <c r="C43" s="5" t="s">
        <v>158</v>
      </c>
      <c r="D43" s="181"/>
      <c r="E43" s="204"/>
      <c r="F43" s="5" t="str">
        <f t="shared" ca="1" si="0"/>
        <v/>
      </c>
      <c r="G43" s="215"/>
      <c r="H43" s="239">
        <v>5</v>
      </c>
      <c r="I43" s="229">
        <v>0</v>
      </c>
      <c r="J43" s="15" t="s">
        <v>159</v>
      </c>
      <c r="K43" s="15" t="s">
        <v>160</v>
      </c>
      <c r="L43" s="59" t="s">
        <v>161</v>
      </c>
      <c r="M43" s="13" t="s">
        <v>162</v>
      </c>
      <c r="N43" s="115" t="s">
        <v>163</v>
      </c>
      <c r="O43" s="114" t="s">
        <v>164</v>
      </c>
      <c r="P43" s="10" t="s">
        <v>165</v>
      </c>
      <c r="Q43" s="31" t="s">
        <v>166</v>
      </c>
      <c r="R43" s="60" t="s">
        <v>167</v>
      </c>
      <c r="S43" s="9" t="s">
        <v>86</v>
      </c>
      <c r="T43" s="9" t="s">
        <v>86</v>
      </c>
      <c r="U43" s="102" t="s">
        <v>168</v>
      </c>
      <c r="V43" s="201" t="s">
        <v>169</v>
      </c>
      <c r="W43" s="201"/>
      <c r="X43" s="170" t="str">
        <f t="shared" si="1"/>
        <v>X</v>
      </c>
      <c r="Y43" s="171"/>
      <c r="Z43" s="172" t="str">
        <f t="shared" si="2"/>
        <v>X</v>
      </c>
      <c r="AA43" s="141"/>
      <c r="AB43" s="4"/>
      <c r="AC43" s="6"/>
      <c r="AD43" s="4"/>
      <c r="AE43" s="4">
        <f t="shared" si="5"/>
        <v>1</v>
      </c>
      <c r="AF43" s="4">
        <f t="shared" si="3"/>
        <v>0</v>
      </c>
      <c r="AG43" s="4">
        <f t="shared" si="3"/>
        <v>1</v>
      </c>
      <c r="AH43" s="6"/>
      <c r="AI43"/>
      <c r="AJ43">
        <v>0</v>
      </c>
      <c r="AK43" t="str">
        <f t="shared" si="4"/>
        <v/>
      </c>
      <c r="AL43" t="s">
        <v>95</v>
      </c>
      <c r="AM43" t="str">
        <f t="shared" si="6"/>
        <v/>
      </c>
      <c r="AN43" t="s">
        <v>95</v>
      </c>
      <c r="AO43" t="str">
        <f t="shared" si="7"/>
        <v/>
      </c>
      <c r="AP43" s="1" t="s">
        <v>111</v>
      </c>
    </row>
    <row r="44" spans="1:42">
      <c r="A44" s="98" t="s">
        <v>170</v>
      </c>
      <c r="B44" s="220" t="s">
        <v>171</v>
      </c>
      <c r="C44" s="5" t="s">
        <v>172</v>
      </c>
      <c r="D44" s="181"/>
      <c r="E44" s="204"/>
      <c r="F44" s="5" t="str">
        <f t="shared" ca="1" si="0"/>
        <v/>
      </c>
      <c r="G44" s="215"/>
      <c r="H44" s="239">
        <v>6</v>
      </c>
      <c r="I44" s="229">
        <v>0</v>
      </c>
      <c r="J44" s="15" t="s">
        <v>173</v>
      </c>
      <c r="K44" s="15" t="s">
        <v>174</v>
      </c>
      <c r="L44" s="59" t="s">
        <v>175</v>
      </c>
      <c r="M44" s="13" t="s">
        <v>176</v>
      </c>
      <c r="N44" s="109" t="s">
        <v>177</v>
      </c>
      <c r="O44" s="112" t="s">
        <v>178</v>
      </c>
      <c r="P44" s="10" t="s">
        <v>179</v>
      </c>
      <c r="Q44" s="31" t="s">
        <v>180</v>
      </c>
      <c r="R44" s="60" t="s">
        <v>181</v>
      </c>
      <c r="S44" s="59" t="s">
        <v>182</v>
      </c>
      <c r="T44" s="9" t="s">
        <v>86</v>
      </c>
      <c r="U44" s="102" t="s">
        <v>183</v>
      </c>
      <c r="V44" s="201" t="s">
        <v>184</v>
      </c>
      <c r="W44" s="201"/>
      <c r="X44" s="170" t="str">
        <f t="shared" si="1"/>
        <v>X</v>
      </c>
      <c r="Y44" s="171"/>
      <c r="Z44" s="172" t="str">
        <f t="shared" si="2"/>
        <v>X</v>
      </c>
      <c r="AA44" s="141"/>
      <c r="AB44" s="4"/>
      <c r="AC44" s="6"/>
      <c r="AD44" s="4"/>
      <c r="AE44" s="4">
        <f t="shared" si="5"/>
        <v>1</v>
      </c>
      <c r="AF44" s="4">
        <f t="shared" si="3"/>
        <v>0</v>
      </c>
      <c r="AG44" s="4">
        <f t="shared" si="3"/>
        <v>1</v>
      </c>
      <c r="AH44" s="6"/>
      <c r="AJ44" s="1">
        <v>0</v>
      </c>
      <c r="AK44" t="str">
        <f t="shared" si="4"/>
        <v/>
      </c>
      <c r="AL44" s="1" t="s">
        <v>95</v>
      </c>
      <c r="AM44" t="str">
        <f t="shared" si="6"/>
        <v/>
      </c>
      <c r="AN44" s="1" t="s">
        <v>95</v>
      </c>
      <c r="AO44" t="str">
        <f t="shared" si="7"/>
        <v/>
      </c>
      <c r="AP44" s="1" t="s">
        <v>111</v>
      </c>
    </row>
    <row r="45" spans="1:42">
      <c r="A45" s="98" t="s">
        <v>185</v>
      </c>
      <c r="B45" s="220" t="s">
        <v>186</v>
      </c>
      <c r="C45" s="5" t="s">
        <v>187</v>
      </c>
      <c r="D45" s="181"/>
      <c r="E45" s="204"/>
      <c r="F45" s="5" t="str">
        <f t="shared" ca="1" si="0"/>
        <v/>
      </c>
      <c r="G45" s="215"/>
      <c r="H45" s="239">
        <v>7</v>
      </c>
      <c r="I45" s="229">
        <v>0</v>
      </c>
      <c r="J45" s="15" t="s">
        <v>188</v>
      </c>
      <c r="K45" s="17" t="s">
        <v>189</v>
      </c>
      <c r="L45" s="59" t="s">
        <v>190</v>
      </c>
      <c r="M45" s="13" t="s">
        <v>191</v>
      </c>
      <c r="N45" s="115" t="s">
        <v>192</v>
      </c>
      <c r="O45" s="114" t="s">
        <v>193</v>
      </c>
      <c r="P45" s="10" t="s">
        <v>194</v>
      </c>
      <c r="Q45" s="31" t="s">
        <v>195</v>
      </c>
      <c r="R45" s="60" t="s">
        <v>196</v>
      </c>
      <c r="S45" s="154" t="s">
        <v>197</v>
      </c>
      <c r="T45" s="156" t="s">
        <v>198</v>
      </c>
      <c r="U45" s="102" t="s">
        <v>199</v>
      </c>
      <c r="V45" s="201" t="s">
        <v>200</v>
      </c>
      <c r="W45" s="201"/>
      <c r="X45" s="170" t="str">
        <f t="shared" si="1"/>
        <v>X</v>
      </c>
      <c r="Y45" s="171"/>
      <c r="Z45" s="172" t="str">
        <f t="shared" si="2"/>
        <v>X</v>
      </c>
      <c r="AA45" s="141"/>
      <c r="AB45" s="4"/>
      <c r="AC45" s="6"/>
      <c r="AD45" s="4"/>
      <c r="AE45" s="4">
        <f t="shared" si="5"/>
        <v>1</v>
      </c>
      <c r="AF45" s="4">
        <f t="shared" si="3"/>
        <v>0</v>
      </c>
      <c r="AG45" s="4">
        <f t="shared" si="3"/>
        <v>1</v>
      </c>
      <c r="AH45" s="6"/>
      <c r="AJ45" s="1">
        <v>0</v>
      </c>
      <c r="AK45" t="str">
        <f t="shared" si="4"/>
        <v/>
      </c>
      <c r="AL45" s="1" t="s">
        <v>95</v>
      </c>
      <c r="AM45" t="str">
        <f t="shared" si="6"/>
        <v/>
      </c>
      <c r="AN45" s="1" t="s">
        <v>95</v>
      </c>
      <c r="AO45" t="str">
        <f t="shared" si="7"/>
        <v/>
      </c>
      <c r="AP45" s="1" t="s">
        <v>111</v>
      </c>
    </row>
    <row r="46" spans="1:42">
      <c r="A46" s="98" t="s">
        <v>201</v>
      </c>
      <c r="B46" s="220" t="s">
        <v>202</v>
      </c>
      <c r="C46" s="5" t="s">
        <v>203</v>
      </c>
      <c r="D46" s="181"/>
      <c r="E46" s="204"/>
      <c r="F46" s="5" t="str">
        <f t="shared" ca="1" si="0"/>
        <v/>
      </c>
      <c r="G46" s="215"/>
      <c r="H46" s="239">
        <v>8</v>
      </c>
      <c r="I46" s="229">
        <v>0</v>
      </c>
      <c r="J46" s="56" t="s">
        <v>204</v>
      </c>
      <c r="K46" s="17" t="s">
        <v>117</v>
      </c>
      <c r="L46" s="9" t="s">
        <v>86</v>
      </c>
      <c r="M46" s="13" t="s">
        <v>205</v>
      </c>
      <c r="N46" s="20" t="s">
        <v>206</v>
      </c>
      <c r="O46" s="20" t="s">
        <v>207</v>
      </c>
      <c r="P46" s="10" t="s">
        <v>208</v>
      </c>
      <c r="Q46" s="31" t="s">
        <v>209</v>
      </c>
      <c r="R46" s="60" t="s">
        <v>210</v>
      </c>
      <c r="S46" s="9" t="s">
        <v>86</v>
      </c>
      <c r="T46" s="59" t="s">
        <v>211</v>
      </c>
      <c r="U46" s="102" t="s">
        <v>212</v>
      </c>
      <c r="V46" s="201" t="s">
        <v>213</v>
      </c>
      <c r="W46" s="201"/>
      <c r="X46" s="170" t="str">
        <f t="shared" si="1"/>
        <v>X</v>
      </c>
      <c r="Y46" s="171"/>
      <c r="Z46" s="172" t="str">
        <f t="shared" si="2"/>
        <v>X</v>
      </c>
      <c r="AA46" s="141"/>
      <c r="AB46" s="4"/>
      <c r="AC46" s="6"/>
      <c r="AD46" s="4"/>
      <c r="AE46" s="4">
        <f t="shared" si="5"/>
        <v>1</v>
      </c>
      <c r="AF46" s="4">
        <f t="shared" si="3"/>
        <v>0</v>
      </c>
      <c r="AG46" s="4">
        <f t="shared" si="3"/>
        <v>1</v>
      </c>
      <c r="AH46" s="6"/>
      <c r="AJ46" s="1">
        <v>0</v>
      </c>
      <c r="AK46" t="str">
        <f t="shared" si="4"/>
        <v/>
      </c>
      <c r="AL46" s="1" t="s">
        <v>95</v>
      </c>
      <c r="AM46" t="str">
        <f t="shared" si="6"/>
        <v/>
      </c>
      <c r="AN46" s="1" t="s">
        <v>95</v>
      </c>
      <c r="AO46" t="str">
        <f t="shared" si="7"/>
        <v/>
      </c>
      <c r="AP46" s="1" t="s">
        <v>111</v>
      </c>
    </row>
    <row r="47" spans="1:42">
      <c r="A47" s="98" t="s">
        <v>214</v>
      </c>
      <c r="B47" s="220" t="s">
        <v>215</v>
      </c>
      <c r="C47" s="5" t="s">
        <v>216</v>
      </c>
      <c r="D47" s="181"/>
      <c r="E47" s="204"/>
      <c r="F47" s="5" t="str">
        <f t="shared" ca="1" si="0"/>
        <v/>
      </c>
      <c r="G47" s="215"/>
      <c r="H47" s="239">
        <v>9</v>
      </c>
      <c r="I47" s="229">
        <v>0</v>
      </c>
      <c r="J47" s="56" t="s">
        <v>217</v>
      </c>
      <c r="K47" s="17" t="s">
        <v>218</v>
      </c>
      <c r="L47" s="9" t="s">
        <v>86</v>
      </c>
      <c r="M47" s="13" t="s">
        <v>219</v>
      </c>
      <c r="N47" s="20" t="s">
        <v>220</v>
      </c>
      <c r="O47" s="20" t="s">
        <v>221</v>
      </c>
      <c r="P47" s="10" t="s">
        <v>222</v>
      </c>
      <c r="Q47" s="31" t="s">
        <v>223</v>
      </c>
      <c r="R47" s="60" t="s">
        <v>224</v>
      </c>
      <c r="S47" s="59" t="s">
        <v>225</v>
      </c>
      <c r="T47" s="59" t="s">
        <v>226</v>
      </c>
      <c r="U47" s="102" t="s">
        <v>227</v>
      </c>
      <c r="V47" s="201" t="s">
        <v>228</v>
      </c>
      <c r="W47" s="201"/>
      <c r="X47" s="170" t="str">
        <f t="shared" si="1"/>
        <v>X</v>
      </c>
      <c r="Y47" s="171"/>
      <c r="Z47" s="172" t="str">
        <f t="shared" si="2"/>
        <v>X</v>
      </c>
      <c r="AA47" s="141"/>
      <c r="AB47" s="4"/>
      <c r="AC47" s="6"/>
      <c r="AD47" s="4"/>
      <c r="AE47" s="4">
        <f t="shared" si="5"/>
        <v>1</v>
      </c>
      <c r="AF47" s="4">
        <f t="shared" si="3"/>
        <v>0</v>
      </c>
      <c r="AG47" s="4">
        <f t="shared" si="3"/>
        <v>1</v>
      </c>
      <c r="AH47" s="6"/>
      <c r="AI47"/>
      <c r="AJ47">
        <v>0</v>
      </c>
      <c r="AK47" t="str">
        <f t="shared" si="4"/>
        <v/>
      </c>
      <c r="AL47" t="s">
        <v>95</v>
      </c>
      <c r="AM47" t="str">
        <f t="shared" si="6"/>
        <v/>
      </c>
      <c r="AN47" t="s">
        <v>95</v>
      </c>
      <c r="AO47" t="str">
        <f t="shared" si="7"/>
        <v/>
      </c>
      <c r="AP47" s="1" t="s">
        <v>111</v>
      </c>
    </row>
    <row r="48" spans="1:42">
      <c r="A48" s="98" t="s">
        <v>229</v>
      </c>
      <c r="B48" s="220" t="s">
        <v>230</v>
      </c>
      <c r="C48" s="5" t="s">
        <v>231</v>
      </c>
      <c r="D48" s="181"/>
      <c r="E48" s="204"/>
      <c r="F48" s="5" t="str">
        <f t="shared" ca="1" si="0"/>
        <v/>
      </c>
      <c r="G48" s="215"/>
      <c r="H48" s="239">
        <v>10</v>
      </c>
      <c r="I48" s="229">
        <v>0</v>
      </c>
      <c r="J48" s="56" t="s">
        <v>232</v>
      </c>
      <c r="K48" s="17" t="s">
        <v>233</v>
      </c>
      <c r="L48" s="62" t="s">
        <v>234</v>
      </c>
      <c r="M48" s="13" t="s">
        <v>235</v>
      </c>
      <c r="N48" s="20" t="s">
        <v>236</v>
      </c>
      <c r="O48" s="126" t="s">
        <v>197</v>
      </c>
      <c r="P48" s="10" t="s">
        <v>237</v>
      </c>
      <c r="Q48" s="31" t="s">
        <v>238</v>
      </c>
      <c r="R48" s="60" t="s">
        <v>239</v>
      </c>
      <c r="S48" s="14" t="s">
        <v>240</v>
      </c>
      <c r="T48" s="59" t="s">
        <v>241</v>
      </c>
      <c r="U48" s="102" t="s">
        <v>242</v>
      </c>
      <c r="V48" s="163" t="s">
        <v>243</v>
      </c>
      <c r="W48" s="162"/>
      <c r="X48" s="170" t="str">
        <f t="shared" si="1"/>
        <v>X</v>
      </c>
      <c r="Y48" s="171"/>
      <c r="Z48" s="172" t="str">
        <f t="shared" si="2"/>
        <v>X</v>
      </c>
      <c r="AA48" s="141"/>
      <c r="AB48" s="4"/>
      <c r="AC48" s="6"/>
      <c r="AD48" s="4"/>
      <c r="AE48" s="4">
        <f t="shared" si="5"/>
        <v>1</v>
      </c>
      <c r="AF48" s="4">
        <f t="shared" si="3"/>
        <v>0</v>
      </c>
      <c r="AG48" s="4">
        <f t="shared" si="3"/>
        <v>1</v>
      </c>
      <c r="AH48" s="6"/>
      <c r="AI48"/>
      <c r="AJ48">
        <v>0</v>
      </c>
      <c r="AK48" t="str">
        <f t="shared" si="4"/>
        <v/>
      </c>
      <c r="AL48" t="s">
        <v>95</v>
      </c>
      <c r="AM48" t="str">
        <f t="shared" si="6"/>
        <v/>
      </c>
      <c r="AN48" t="s">
        <v>95</v>
      </c>
      <c r="AO48" t="str">
        <f t="shared" si="7"/>
        <v/>
      </c>
      <c r="AP48" s="1" t="s">
        <v>111</v>
      </c>
    </row>
    <row r="49" spans="1:42">
      <c r="A49" s="98" t="s">
        <v>244</v>
      </c>
      <c r="B49" s="220" t="s">
        <v>245</v>
      </c>
      <c r="C49" s="5" t="s">
        <v>246</v>
      </c>
      <c r="D49" s="181"/>
      <c r="E49" s="204"/>
      <c r="F49" s="5" t="str">
        <f t="shared" ca="1" si="0"/>
        <v/>
      </c>
      <c r="G49" s="215"/>
      <c r="H49" s="239">
        <v>11</v>
      </c>
      <c r="I49" s="229">
        <v>0</v>
      </c>
      <c r="J49" s="56" t="s">
        <v>247</v>
      </c>
      <c r="K49" s="17" t="s">
        <v>189</v>
      </c>
      <c r="L49" s="59" t="s">
        <v>161</v>
      </c>
      <c r="M49" s="13" t="s">
        <v>248</v>
      </c>
      <c r="N49" s="115" t="s">
        <v>133</v>
      </c>
      <c r="O49" s="114" t="s">
        <v>134</v>
      </c>
      <c r="P49" s="10" t="s">
        <v>249</v>
      </c>
      <c r="Q49" s="31" t="s">
        <v>250</v>
      </c>
      <c r="R49" s="60" t="s">
        <v>251</v>
      </c>
      <c r="S49" s="12" t="s">
        <v>252</v>
      </c>
      <c r="T49" s="12" t="s">
        <v>253</v>
      </c>
      <c r="U49" s="102" t="s">
        <v>254</v>
      </c>
      <c r="V49" s="201" t="s">
        <v>255</v>
      </c>
      <c r="W49" s="201"/>
      <c r="X49" s="170" t="str">
        <f t="shared" si="1"/>
        <v>X</v>
      </c>
      <c r="Y49" s="171"/>
      <c r="Z49" s="172" t="str">
        <f t="shared" si="2"/>
        <v>X</v>
      </c>
      <c r="AA49" s="141"/>
      <c r="AB49" s="49"/>
      <c r="AC49" s="6"/>
      <c r="AD49" s="49"/>
      <c r="AE49" s="4">
        <f t="shared" si="5"/>
        <v>1</v>
      </c>
      <c r="AF49" s="4">
        <f t="shared" si="3"/>
        <v>0</v>
      </c>
      <c r="AG49" s="4">
        <f t="shared" si="3"/>
        <v>1</v>
      </c>
      <c r="AH49" s="6"/>
      <c r="AI49"/>
      <c r="AJ49">
        <v>0</v>
      </c>
      <c r="AK49" t="str">
        <f t="shared" si="4"/>
        <v/>
      </c>
      <c r="AL49" t="s">
        <v>95</v>
      </c>
      <c r="AM49" t="str">
        <f t="shared" si="6"/>
        <v/>
      </c>
      <c r="AN49" t="s">
        <v>95</v>
      </c>
      <c r="AO49" t="str">
        <f t="shared" si="7"/>
        <v/>
      </c>
      <c r="AP49" s="1" t="s">
        <v>96</v>
      </c>
    </row>
    <row r="50" spans="1:42">
      <c r="A50" s="98" t="s">
        <v>256</v>
      </c>
      <c r="B50" s="220" t="s">
        <v>257</v>
      </c>
      <c r="C50" s="5" t="s">
        <v>258</v>
      </c>
      <c r="D50" s="181"/>
      <c r="E50" s="204"/>
      <c r="F50" s="5" t="str">
        <f t="shared" ca="1" si="0"/>
        <v/>
      </c>
      <c r="G50" s="215"/>
      <c r="H50" s="239">
        <v>12</v>
      </c>
      <c r="I50" s="229">
        <v>0</v>
      </c>
      <c r="J50" s="56" t="s">
        <v>259</v>
      </c>
      <c r="K50" s="17" t="s">
        <v>117</v>
      </c>
      <c r="L50" s="59" t="s">
        <v>175</v>
      </c>
      <c r="M50" s="13" t="s">
        <v>260</v>
      </c>
      <c r="N50" s="109" t="s">
        <v>88</v>
      </c>
      <c r="O50" s="112" t="s">
        <v>89</v>
      </c>
      <c r="P50" s="10" t="s">
        <v>261</v>
      </c>
      <c r="Q50" s="31" t="s">
        <v>262</v>
      </c>
      <c r="R50" s="60" t="s">
        <v>263</v>
      </c>
      <c r="S50" s="56" t="s">
        <v>264</v>
      </c>
      <c r="T50" s="59" t="s">
        <v>182</v>
      </c>
      <c r="U50" s="102" t="s">
        <v>265</v>
      </c>
      <c r="V50" s="162" t="s">
        <v>86</v>
      </c>
      <c r="W50" s="162"/>
      <c r="X50" s="170" t="str">
        <f t="shared" si="1"/>
        <v>X</v>
      </c>
      <c r="Y50" s="171"/>
      <c r="Z50" s="172" t="str">
        <f t="shared" si="2"/>
        <v>X</v>
      </c>
      <c r="AA50" s="141"/>
      <c r="AB50" s="49"/>
      <c r="AC50" s="6"/>
      <c r="AD50" s="49"/>
      <c r="AE50" s="4">
        <f t="shared" si="5"/>
        <v>1</v>
      </c>
      <c r="AF50" s="4">
        <f t="shared" si="3"/>
        <v>0</v>
      </c>
      <c r="AG50" s="4">
        <f t="shared" si="3"/>
        <v>1</v>
      </c>
      <c r="AH50" s="6"/>
      <c r="AI50"/>
      <c r="AJ50">
        <v>0</v>
      </c>
      <c r="AK50" t="str">
        <f t="shared" si="4"/>
        <v/>
      </c>
      <c r="AL50" t="s">
        <v>95</v>
      </c>
      <c r="AM50" t="str">
        <f t="shared" si="6"/>
        <v/>
      </c>
      <c r="AN50" t="s">
        <v>95</v>
      </c>
      <c r="AO50" t="str">
        <f t="shared" si="7"/>
        <v/>
      </c>
      <c r="AP50" s="1" t="s">
        <v>96</v>
      </c>
    </row>
    <row r="51" spans="1:42">
      <c r="A51" s="98" t="s">
        <v>266</v>
      </c>
      <c r="B51" s="220" t="s">
        <v>267</v>
      </c>
      <c r="C51" s="5" t="s">
        <v>268</v>
      </c>
      <c r="D51" s="181"/>
      <c r="E51" s="204"/>
      <c r="F51" s="5" t="str">
        <f t="shared" ca="1" si="0"/>
        <v/>
      </c>
      <c r="G51" s="215"/>
      <c r="H51" s="239">
        <v>13</v>
      </c>
      <c r="I51" s="229">
        <v>0</v>
      </c>
      <c r="J51" s="56" t="s">
        <v>269</v>
      </c>
      <c r="K51" s="17" t="s">
        <v>218</v>
      </c>
      <c r="L51" s="59" t="s">
        <v>190</v>
      </c>
      <c r="M51" s="13" t="s">
        <v>270</v>
      </c>
      <c r="N51" s="115" t="s">
        <v>104</v>
      </c>
      <c r="O51" s="114" t="s">
        <v>105</v>
      </c>
      <c r="P51" s="10" t="s">
        <v>271</v>
      </c>
      <c r="Q51" s="31" t="s">
        <v>272</v>
      </c>
      <c r="R51" s="60" t="s">
        <v>273</v>
      </c>
      <c r="S51" s="12" t="s">
        <v>274</v>
      </c>
      <c r="T51" s="9" t="s">
        <v>86</v>
      </c>
      <c r="U51" s="102" t="s">
        <v>275</v>
      </c>
      <c r="V51" s="201" t="s">
        <v>276</v>
      </c>
      <c r="W51" s="201"/>
      <c r="X51" s="170" t="str">
        <f t="shared" si="1"/>
        <v>X</v>
      </c>
      <c r="Y51" s="171"/>
      <c r="Z51" s="172" t="str">
        <f t="shared" si="2"/>
        <v>X</v>
      </c>
      <c r="AA51" s="141"/>
      <c r="AB51" s="49"/>
      <c r="AC51" s="6"/>
      <c r="AD51" s="49"/>
      <c r="AE51" s="4">
        <f t="shared" si="5"/>
        <v>1</v>
      </c>
      <c r="AF51" s="4">
        <f t="shared" si="3"/>
        <v>0</v>
      </c>
      <c r="AG51" s="4">
        <f t="shared" si="3"/>
        <v>1</v>
      </c>
      <c r="AH51" s="6"/>
      <c r="AI51"/>
      <c r="AJ51">
        <v>0</v>
      </c>
      <c r="AK51" t="str">
        <f t="shared" si="4"/>
        <v/>
      </c>
      <c r="AL51" t="s">
        <v>95</v>
      </c>
      <c r="AM51" t="str">
        <f t="shared" si="6"/>
        <v/>
      </c>
      <c r="AN51" t="s">
        <v>95</v>
      </c>
      <c r="AO51" t="str">
        <f t="shared" si="7"/>
        <v/>
      </c>
      <c r="AP51" s="1" t="s">
        <v>96</v>
      </c>
    </row>
    <row r="52" spans="1:42">
      <c r="A52" s="98" t="s">
        <v>277</v>
      </c>
      <c r="B52" s="220" t="s">
        <v>278</v>
      </c>
      <c r="C52" s="5" t="s">
        <v>279</v>
      </c>
      <c r="D52" s="181"/>
      <c r="E52" s="204"/>
      <c r="F52" s="5" t="str">
        <f t="shared" ca="1" si="0"/>
        <v/>
      </c>
      <c r="G52" s="215"/>
      <c r="H52" s="239">
        <v>14</v>
      </c>
      <c r="I52" s="229">
        <v>0</v>
      </c>
      <c r="J52" s="56" t="s">
        <v>280</v>
      </c>
      <c r="K52" s="17" t="s">
        <v>233</v>
      </c>
      <c r="L52" s="9" t="s">
        <v>86</v>
      </c>
      <c r="M52" s="13" t="s">
        <v>281</v>
      </c>
      <c r="N52" s="9" t="s">
        <v>86</v>
      </c>
      <c r="O52" s="112" t="s">
        <v>120</v>
      </c>
      <c r="P52" s="10" t="s">
        <v>282</v>
      </c>
      <c r="Q52" s="31" t="s">
        <v>283</v>
      </c>
      <c r="R52" s="60" t="s">
        <v>284</v>
      </c>
      <c r="S52" s="9" t="s">
        <v>86</v>
      </c>
      <c r="T52" s="59" t="s">
        <v>152</v>
      </c>
      <c r="U52" s="102" t="s">
        <v>285</v>
      </c>
      <c r="V52" s="162" t="s">
        <v>86</v>
      </c>
      <c r="W52" s="162"/>
      <c r="X52" s="170" t="str">
        <f t="shared" si="1"/>
        <v>X</v>
      </c>
      <c r="Y52" s="171"/>
      <c r="Z52" s="172" t="str">
        <f t="shared" si="2"/>
        <v>X</v>
      </c>
      <c r="AA52" s="141"/>
      <c r="AB52" s="4"/>
      <c r="AC52" s="6"/>
      <c r="AD52" s="4"/>
      <c r="AE52" s="4">
        <f t="shared" si="5"/>
        <v>1</v>
      </c>
      <c r="AF52" s="4">
        <f t="shared" si="3"/>
        <v>0</v>
      </c>
      <c r="AG52" s="4">
        <f t="shared" si="3"/>
        <v>1</v>
      </c>
      <c r="AH52" s="6"/>
      <c r="AI52"/>
      <c r="AJ52">
        <v>0</v>
      </c>
      <c r="AK52" t="str">
        <f t="shared" si="4"/>
        <v/>
      </c>
      <c r="AL52" t="s">
        <v>95</v>
      </c>
      <c r="AM52" t="str">
        <f t="shared" si="6"/>
        <v/>
      </c>
      <c r="AN52" t="s">
        <v>95</v>
      </c>
      <c r="AO52" t="str">
        <f t="shared" si="7"/>
        <v/>
      </c>
      <c r="AP52" s="1" t="s">
        <v>96</v>
      </c>
    </row>
    <row r="53" spans="1:42">
      <c r="A53" s="98" t="s">
        <v>286</v>
      </c>
      <c r="B53" s="220" t="s">
        <v>287</v>
      </c>
      <c r="C53" s="5" t="s">
        <v>288</v>
      </c>
      <c r="D53" s="181"/>
      <c r="E53" s="204"/>
      <c r="F53" s="5" t="str">
        <f t="shared" ca="1" si="0"/>
        <v/>
      </c>
      <c r="G53" s="215"/>
      <c r="H53" s="239">
        <v>15</v>
      </c>
      <c r="I53" s="229">
        <v>0</v>
      </c>
      <c r="J53" s="56" t="s">
        <v>289</v>
      </c>
      <c r="K53" s="17" t="s">
        <v>189</v>
      </c>
      <c r="L53" s="9" t="s">
        <v>86</v>
      </c>
      <c r="M53" s="13" t="s">
        <v>290</v>
      </c>
      <c r="N53" s="9" t="s">
        <v>86</v>
      </c>
      <c r="O53" s="114" t="s">
        <v>134</v>
      </c>
      <c r="P53" s="10" t="s">
        <v>291</v>
      </c>
      <c r="Q53" s="31" t="s">
        <v>292</v>
      </c>
      <c r="R53" s="60" t="s">
        <v>293</v>
      </c>
      <c r="S53" s="9" t="s">
        <v>86</v>
      </c>
      <c r="T53" s="21" t="s">
        <v>294</v>
      </c>
      <c r="U53" s="102" t="s">
        <v>295</v>
      </c>
      <c r="V53" s="162" t="s">
        <v>86</v>
      </c>
      <c r="W53" s="162"/>
      <c r="X53" s="170" t="str">
        <f t="shared" si="1"/>
        <v>X</v>
      </c>
      <c r="Y53" s="171"/>
      <c r="Z53" s="172" t="str">
        <f t="shared" si="2"/>
        <v>X</v>
      </c>
      <c r="AA53" s="141"/>
      <c r="AB53" s="4"/>
      <c r="AC53" s="6"/>
      <c r="AD53" s="4"/>
      <c r="AE53" s="4">
        <f t="shared" si="5"/>
        <v>1</v>
      </c>
      <c r="AF53" s="4">
        <f t="shared" si="3"/>
        <v>0</v>
      </c>
      <c r="AG53" s="4">
        <f t="shared" si="3"/>
        <v>1</v>
      </c>
      <c r="AH53" s="6"/>
      <c r="AI53"/>
      <c r="AJ53">
        <v>0</v>
      </c>
      <c r="AK53" t="str">
        <f t="shared" si="4"/>
        <v/>
      </c>
      <c r="AL53" t="s">
        <v>95</v>
      </c>
      <c r="AM53" t="str">
        <f t="shared" si="6"/>
        <v/>
      </c>
      <c r="AN53" t="s">
        <v>95</v>
      </c>
      <c r="AO53" t="str">
        <f t="shared" si="7"/>
        <v/>
      </c>
      <c r="AP53" s="1" t="s">
        <v>96</v>
      </c>
    </row>
    <row r="54" spans="1:42">
      <c r="A54" s="98" t="s">
        <v>296</v>
      </c>
      <c r="B54" s="220" t="s">
        <v>297</v>
      </c>
      <c r="C54" s="5" t="s">
        <v>298</v>
      </c>
      <c r="D54" s="181"/>
      <c r="E54" s="204"/>
      <c r="F54" s="5" t="str">
        <f t="shared" ca="1" si="0"/>
        <v/>
      </c>
      <c r="G54" s="215"/>
      <c r="H54" s="239">
        <v>16</v>
      </c>
      <c r="I54" s="229">
        <v>0</v>
      </c>
      <c r="J54" s="56" t="s">
        <v>299</v>
      </c>
      <c r="K54" s="17" t="s">
        <v>117</v>
      </c>
      <c r="L54" s="59" t="s">
        <v>211</v>
      </c>
      <c r="M54" s="13" t="s">
        <v>300</v>
      </c>
      <c r="N54" s="9" t="s">
        <v>86</v>
      </c>
      <c r="O54" s="112" t="s">
        <v>148</v>
      </c>
      <c r="P54" s="10" t="s">
        <v>301</v>
      </c>
      <c r="Q54" s="31" t="s">
        <v>302</v>
      </c>
      <c r="R54" s="60" t="s">
        <v>92</v>
      </c>
      <c r="S54" s="9" t="s">
        <v>86</v>
      </c>
      <c r="T54" s="60" t="s">
        <v>303</v>
      </c>
      <c r="U54" s="102" t="s">
        <v>304</v>
      </c>
      <c r="V54" s="162" t="s">
        <v>86</v>
      </c>
      <c r="W54" s="162"/>
      <c r="X54" s="170" t="str">
        <f t="shared" si="1"/>
        <v>X</v>
      </c>
      <c r="Y54" s="171"/>
      <c r="Z54" s="172" t="str">
        <f t="shared" si="2"/>
        <v>X</v>
      </c>
      <c r="AA54" s="141"/>
      <c r="AB54" s="4"/>
      <c r="AC54" s="6"/>
      <c r="AD54" s="4"/>
      <c r="AE54" s="4">
        <f t="shared" si="5"/>
        <v>1</v>
      </c>
      <c r="AF54" s="4">
        <f t="shared" si="3"/>
        <v>0</v>
      </c>
      <c r="AG54" s="4">
        <f t="shared" si="3"/>
        <v>1</v>
      </c>
      <c r="AH54" s="6"/>
      <c r="AI54"/>
      <c r="AJ54">
        <v>0</v>
      </c>
      <c r="AK54" t="str">
        <f t="shared" si="4"/>
        <v/>
      </c>
      <c r="AL54" t="s">
        <v>95</v>
      </c>
      <c r="AM54" t="str">
        <f t="shared" si="6"/>
        <v/>
      </c>
      <c r="AN54" t="s">
        <v>95</v>
      </c>
      <c r="AO54" t="str">
        <f t="shared" si="7"/>
        <v/>
      </c>
      <c r="AP54" s="1" t="s">
        <v>96</v>
      </c>
    </row>
    <row r="55" spans="1:42">
      <c r="A55" s="98" t="s">
        <v>305</v>
      </c>
      <c r="B55" s="220" t="s">
        <v>306</v>
      </c>
      <c r="C55" s="5" t="s">
        <v>307</v>
      </c>
      <c r="D55" s="181"/>
      <c r="E55" s="204"/>
      <c r="F55" s="5" t="str">
        <f t="shared" ca="1" si="0"/>
        <v/>
      </c>
      <c r="G55" s="215"/>
      <c r="H55" s="239">
        <v>17</v>
      </c>
      <c r="I55" s="229">
        <v>0</v>
      </c>
      <c r="J55" s="56" t="s">
        <v>308</v>
      </c>
      <c r="K55" s="17" t="s">
        <v>218</v>
      </c>
      <c r="L55" s="59" t="s">
        <v>225</v>
      </c>
      <c r="M55" s="13" t="s">
        <v>309</v>
      </c>
      <c r="N55" s="9" t="s">
        <v>86</v>
      </c>
      <c r="O55" s="114" t="s">
        <v>164</v>
      </c>
      <c r="P55" s="10" t="s">
        <v>310</v>
      </c>
      <c r="Q55" s="31" t="s">
        <v>311</v>
      </c>
      <c r="R55" s="60" t="s">
        <v>108</v>
      </c>
      <c r="S55" s="59" t="s">
        <v>226</v>
      </c>
      <c r="T55" s="60" t="s">
        <v>312</v>
      </c>
      <c r="U55" s="102" t="s">
        <v>313</v>
      </c>
      <c r="V55" s="162" t="s">
        <v>86</v>
      </c>
      <c r="W55" s="162"/>
      <c r="X55" s="170" t="str">
        <f t="shared" si="1"/>
        <v>X</v>
      </c>
      <c r="Y55" s="171"/>
      <c r="Z55" s="172" t="str">
        <f t="shared" si="2"/>
        <v>X</v>
      </c>
      <c r="AA55" s="141"/>
      <c r="AB55" s="4"/>
      <c r="AC55" s="6"/>
      <c r="AD55" s="4"/>
      <c r="AE55" s="4">
        <f t="shared" si="5"/>
        <v>1</v>
      </c>
      <c r="AF55" s="4">
        <f t="shared" si="3"/>
        <v>0</v>
      </c>
      <c r="AG55" s="4">
        <f t="shared" si="3"/>
        <v>1</v>
      </c>
      <c r="AH55" s="6"/>
      <c r="AJ55" s="1">
        <v>0</v>
      </c>
      <c r="AK55" t="str">
        <f t="shared" si="4"/>
        <v/>
      </c>
      <c r="AL55" s="1" t="s">
        <v>95</v>
      </c>
      <c r="AM55" t="str">
        <f t="shared" si="6"/>
        <v/>
      </c>
      <c r="AN55" s="1" t="s">
        <v>95</v>
      </c>
      <c r="AO55" t="str">
        <f t="shared" si="7"/>
        <v/>
      </c>
      <c r="AP55" s="1" t="s">
        <v>96</v>
      </c>
    </row>
    <row r="56" spans="1:42">
      <c r="A56" s="98" t="s">
        <v>314</v>
      </c>
      <c r="B56" s="220" t="s">
        <v>315</v>
      </c>
      <c r="C56" s="5" t="s">
        <v>316</v>
      </c>
      <c r="D56" s="181"/>
      <c r="E56" s="204"/>
      <c r="F56" s="5" t="str">
        <f t="shared" ca="1" si="0"/>
        <v/>
      </c>
      <c r="G56" s="215"/>
      <c r="H56" s="239">
        <v>18</v>
      </c>
      <c r="I56" s="229">
        <v>0</v>
      </c>
      <c r="J56" s="56" t="s">
        <v>317</v>
      </c>
      <c r="K56" s="57" t="s">
        <v>318</v>
      </c>
      <c r="L56" s="59" t="s">
        <v>241</v>
      </c>
      <c r="M56" s="13" t="s">
        <v>319</v>
      </c>
      <c r="N56" s="109" t="s">
        <v>177</v>
      </c>
      <c r="O56" s="112" t="s">
        <v>178</v>
      </c>
      <c r="P56" s="10" t="s">
        <v>320</v>
      </c>
      <c r="Q56" s="31" t="s">
        <v>321</v>
      </c>
      <c r="R56" s="60" t="s">
        <v>123</v>
      </c>
      <c r="S56" s="9" t="s">
        <v>86</v>
      </c>
      <c r="T56" s="9" t="s">
        <v>86</v>
      </c>
      <c r="U56" s="102" t="s">
        <v>322</v>
      </c>
      <c r="V56" s="201" t="s">
        <v>323</v>
      </c>
      <c r="W56" s="201"/>
      <c r="X56" s="170" t="str">
        <f t="shared" si="1"/>
        <v>X</v>
      </c>
      <c r="Y56" s="171"/>
      <c r="Z56" s="172" t="str">
        <f t="shared" si="2"/>
        <v>X</v>
      </c>
      <c r="AA56" s="141"/>
      <c r="AB56" s="4"/>
      <c r="AC56" s="6"/>
      <c r="AD56" s="4"/>
      <c r="AE56" s="4">
        <f t="shared" si="5"/>
        <v>1</v>
      </c>
      <c r="AF56" s="4">
        <f t="shared" si="3"/>
        <v>0</v>
      </c>
      <c r="AG56" s="4">
        <f t="shared" si="3"/>
        <v>1</v>
      </c>
      <c r="AH56" s="6"/>
      <c r="AJ56" s="1">
        <v>0</v>
      </c>
      <c r="AK56" t="str">
        <f t="shared" si="4"/>
        <v/>
      </c>
      <c r="AL56" s="1" t="s">
        <v>95</v>
      </c>
      <c r="AM56" t="str">
        <f t="shared" si="6"/>
        <v/>
      </c>
      <c r="AN56" s="1" t="s">
        <v>95</v>
      </c>
      <c r="AO56" t="str">
        <f t="shared" si="7"/>
        <v/>
      </c>
      <c r="AP56" s="1" t="s">
        <v>96</v>
      </c>
    </row>
    <row r="57" spans="1:42">
      <c r="A57" s="98" t="s">
        <v>324</v>
      </c>
      <c r="B57" s="220" t="s">
        <v>229</v>
      </c>
      <c r="C57" s="5" t="s">
        <v>325</v>
      </c>
      <c r="D57" s="181"/>
      <c r="E57" s="204"/>
      <c r="F57" s="5" t="str">
        <f t="shared" ca="1" si="0"/>
        <v/>
      </c>
      <c r="G57" s="215"/>
      <c r="H57" s="239">
        <v>19</v>
      </c>
      <c r="I57" s="229">
        <v>0</v>
      </c>
      <c r="J57" s="56" t="s">
        <v>326</v>
      </c>
      <c r="K57" s="57" t="s">
        <v>327</v>
      </c>
      <c r="L57" s="9" t="s">
        <v>86</v>
      </c>
      <c r="M57" s="13" t="s">
        <v>328</v>
      </c>
      <c r="N57" s="115" t="s">
        <v>192</v>
      </c>
      <c r="O57" s="114" t="s">
        <v>193</v>
      </c>
      <c r="P57" s="10" t="s">
        <v>329</v>
      </c>
      <c r="Q57" s="31" t="s">
        <v>330</v>
      </c>
      <c r="R57" s="60" t="s">
        <v>137</v>
      </c>
      <c r="S57" s="59" t="s">
        <v>138</v>
      </c>
      <c r="T57" s="9" t="s">
        <v>86</v>
      </c>
      <c r="U57" s="102" t="s">
        <v>331</v>
      </c>
      <c r="V57" s="201" t="s">
        <v>332</v>
      </c>
      <c r="W57" s="201"/>
      <c r="X57" s="170" t="str">
        <f t="shared" si="1"/>
        <v>X</v>
      </c>
      <c r="Y57" s="171"/>
      <c r="Z57" s="172" t="str">
        <f t="shared" si="2"/>
        <v>X</v>
      </c>
      <c r="AA57" s="141"/>
      <c r="AB57" s="4"/>
      <c r="AC57" s="6"/>
      <c r="AD57" s="4"/>
      <c r="AE57" s="4">
        <f t="shared" si="5"/>
        <v>1</v>
      </c>
      <c r="AF57" s="4">
        <f t="shared" si="3"/>
        <v>0</v>
      </c>
      <c r="AG57" s="4">
        <f t="shared" si="3"/>
        <v>1</v>
      </c>
      <c r="AH57" s="6"/>
      <c r="AJ57" s="1">
        <v>0</v>
      </c>
      <c r="AK57" t="str">
        <f t="shared" si="4"/>
        <v/>
      </c>
      <c r="AL57" s="1" t="s">
        <v>95</v>
      </c>
      <c r="AM57" t="str">
        <f t="shared" si="6"/>
        <v/>
      </c>
      <c r="AN57" s="1" t="s">
        <v>95</v>
      </c>
      <c r="AO57" t="str">
        <f t="shared" si="7"/>
        <v/>
      </c>
      <c r="AP57" s="1" t="s">
        <v>96</v>
      </c>
    </row>
    <row r="58" spans="1:42">
      <c r="A58" s="98" t="s">
        <v>333</v>
      </c>
      <c r="B58" s="220" t="s">
        <v>334</v>
      </c>
      <c r="C58" s="5" t="s">
        <v>335</v>
      </c>
      <c r="D58" s="181" t="s">
        <v>336</v>
      </c>
      <c r="E58" s="205"/>
      <c r="F58" s="5" t="str">
        <f t="shared" ca="1" si="0"/>
        <v/>
      </c>
      <c r="G58" s="215"/>
      <c r="H58" s="239">
        <v>20</v>
      </c>
      <c r="I58" s="229">
        <v>0</v>
      </c>
      <c r="J58" s="11" t="s">
        <v>337</v>
      </c>
      <c r="K58" s="17" t="s">
        <v>117</v>
      </c>
      <c r="L58" s="9" t="s">
        <v>86</v>
      </c>
      <c r="M58" s="13" t="s">
        <v>338</v>
      </c>
      <c r="N58" s="109" t="s">
        <v>88</v>
      </c>
      <c r="O58" s="112" t="s">
        <v>89</v>
      </c>
      <c r="P58" s="10" t="s">
        <v>339</v>
      </c>
      <c r="Q58" s="31" t="s">
        <v>340</v>
      </c>
      <c r="R58" s="60" t="s">
        <v>151</v>
      </c>
      <c r="S58" s="9" t="s">
        <v>86</v>
      </c>
      <c r="T58" s="9" t="s">
        <v>86</v>
      </c>
      <c r="U58" s="102" t="s">
        <v>341</v>
      </c>
      <c r="V58" s="162" t="s">
        <v>86</v>
      </c>
      <c r="W58" s="162"/>
      <c r="X58" s="170" t="str">
        <f t="shared" si="1"/>
        <v>X</v>
      </c>
      <c r="Y58" s="171"/>
      <c r="Z58" s="172" t="str">
        <f t="shared" si="2"/>
        <v>X</v>
      </c>
      <c r="AA58" s="141"/>
      <c r="AB58" s="4"/>
      <c r="AC58" s="6"/>
      <c r="AD58" s="4"/>
      <c r="AE58" s="4">
        <f t="shared" si="5"/>
        <v>1</v>
      </c>
      <c r="AF58" s="4">
        <f t="shared" si="3"/>
        <v>0</v>
      </c>
      <c r="AG58" s="4">
        <f t="shared" si="3"/>
        <v>1</v>
      </c>
      <c r="AH58" s="6"/>
      <c r="AI58"/>
      <c r="AJ58">
        <v>0</v>
      </c>
      <c r="AK58" t="str">
        <f t="shared" si="4"/>
        <v/>
      </c>
      <c r="AL58" t="s">
        <v>95</v>
      </c>
      <c r="AM58" t="str">
        <f t="shared" si="6"/>
        <v/>
      </c>
      <c r="AN58" t="s">
        <v>95</v>
      </c>
      <c r="AO58" t="str">
        <f t="shared" si="7"/>
        <v/>
      </c>
      <c r="AP58" s="1" t="s">
        <v>96</v>
      </c>
    </row>
    <row r="59" spans="1:42">
      <c r="A59" s="98" t="s">
        <v>342</v>
      </c>
      <c r="B59" s="220" t="s">
        <v>343</v>
      </c>
      <c r="C59" s="5" t="s">
        <v>344</v>
      </c>
      <c r="D59" s="181" t="s">
        <v>345</v>
      </c>
      <c r="E59" s="205"/>
      <c r="F59" s="5" t="str">
        <f t="shared" ca="1" si="0"/>
        <v/>
      </c>
      <c r="G59" s="215"/>
      <c r="H59" s="239">
        <v>21</v>
      </c>
      <c r="I59" s="229">
        <v>0</v>
      </c>
      <c r="J59" s="11" t="s">
        <v>346</v>
      </c>
      <c r="K59" s="17" t="s">
        <v>218</v>
      </c>
      <c r="L59" s="9" t="s">
        <v>86</v>
      </c>
      <c r="M59" s="13" t="s">
        <v>347</v>
      </c>
      <c r="N59" s="109" t="s">
        <v>119</v>
      </c>
      <c r="O59" s="112" t="s">
        <v>120</v>
      </c>
      <c r="P59" s="10" t="s">
        <v>348</v>
      </c>
      <c r="Q59" s="31" t="s">
        <v>349</v>
      </c>
      <c r="R59" s="60" t="s">
        <v>167</v>
      </c>
      <c r="S59" s="9" t="s">
        <v>86</v>
      </c>
      <c r="T59" s="9" t="s">
        <v>86</v>
      </c>
      <c r="U59" s="102" t="s">
        <v>350</v>
      </c>
      <c r="V59" s="162" t="s">
        <v>86</v>
      </c>
      <c r="W59" s="162"/>
      <c r="X59" s="170" t="str">
        <f t="shared" si="1"/>
        <v>X</v>
      </c>
      <c r="Y59" s="171"/>
      <c r="Z59" s="172" t="str">
        <f t="shared" si="2"/>
        <v>X</v>
      </c>
      <c r="AA59" s="141"/>
      <c r="AB59" s="4"/>
      <c r="AC59" s="6"/>
      <c r="AD59" s="4"/>
      <c r="AE59" s="4">
        <f t="shared" si="5"/>
        <v>1</v>
      </c>
      <c r="AF59" s="4">
        <f t="shared" si="3"/>
        <v>0</v>
      </c>
      <c r="AG59" s="4">
        <f t="shared" si="3"/>
        <v>1</v>
      </c>
      <c r="AH59" s="6"/>
      <c r="AI59"/>
      <c r="AJ59">
        <v>0</v>
      </c>
      <c r="AK59" t="str">
        <f t="shared" si="4"/>
        <v/>
      </c>
      <c r="AL59" t="s">
        <v>95</v>
      </c>
      <c r="AM59" t="str">
        <f t="shared" si="6"/>
        <v/>
      </c>
      <c r="AN59" t="s">
        <v>95</v>
      </c>
      <c r="AO59" t="str">
        <f t="shared" si="7"/>
        <v/>
      </c>
      <c r="AP59" s="1" t="s">
        <v>96</v>
      </c>
    </row>
    <row r="60" spans="1:42">
      <c r="A60" s="98" t="s">
        <v>306</v>
      </c>
      <c r="B60" s="220" t="s">
        <v>256</v>
      </c>
      <c r="C60" s="5" t="s">
        <v>351</v>
      </c>
      <c r="D60" s="181"/>
      <c r="E60" s="204"/>
      <c r="F60" s="5" t="str">
        <f t="shared" ca="1" si="0"/>
        <v/>
      </c>
      <c r="G60" s="215"/>
      <c r="H60" s="239">
        <v>22</v>
      </c>
      <c r="I60" s="229">
        <v>0</v>
      </c>
      <c r="J60" s="16" t="s">
        <v>352</v>
      </c>
      <c r="K60" s="16" t="s">
        <v>353</v>
      </c>
      <c r="L60" s="53" t="s">
        <v>131</v>
      </c>
      <c r="M60" s="13" t="s">
        <v>354</v>
      </c>
      <c r="N60" s="115" t="s">
        <v>104</v>
      </c>
      <c r="O60" s="114" t="s">
        <v>105</v>
      </c>
      <c r="P60" s="10" t="s">
        <v>355</v>
      </c>
      <c r="Q60" s="31" t="s">
        <v>356</v>
      </c>
      <c r="R60" s="60" t="s">
        <v>181</v>
      </c>
      <c r="S60" s="55" t="s">
        <v>93</v>
      </c>
      <c r="T60" s="9" t="s">
        <v>86</v>
      </c>
      <c r="U60" s="102" t="s">
        <v>357</v>
      </c>
      <c r="V60" s="162" t="s">
        <v>86</v>
      </c>
      <c r="W60" s="162"/>
      <c r="X60" s="170" t="str">
        <f t="shared" si="1"/>
        <v>X</v>
      </c>
      <c r="Y60" s="171"/>
      <c r="Z60" s="172" t="str">
        <f t="shared" si="2"/>
        <v>X</v>
      </c>
      <c r="AA60" s="141"/>
      <c r="AB60" s="4"/>
      <c r="AC60" s="6"/>
      <c r="AD60" s="4"/>
      <c r="AE60" s="4">
        <f t="shared" si="5"/>
        <v>1</v>
      </c>
      <c r="AF60" s="4">
        <f t="shared" si="3"/>
        <v>0</v>
      </c>
      <c r="AG60" s="4">
        <f t="shared" si="3"/>
        <v>1</v>
      </c>
      <c r="AH60" s="6"/>
      <c r="AI60"/>
      <c r="AJ60">
        <v>0</v>
      </c>
      <c r="AK60" t="str">
        <f t="shared" si="4"/>
        <v/>
      </c>
      <c r="AL60" t="s">
        <v>95</v>
      </c>
      <c r="AM60" t="str">
        <f t="shared" si="6"/>
        <v/>
      </c>
      <c r="AN60" t="s">
        <v>95</v>
      </c>
      <c r="AO60" t="str">
        <f t="shared" si="7"/>
        <v/>
      </c>
      <c r="AP60" s="1" t="s">
        <v>111</v>
      </c>
    </row>
    <row r="61" spans="1:42">
      <c r="A61" s="98" t="s">
        <v>278</v>
      </c>
      <c r="B61" s="220" t="s">
        <v>266</v>
      </c>
      <c r="C61" s="5" t="s">
        <v>358</v>
      </c>
      <c r="D61" s="181"/>
      <c r="E61" s="204"/>
      <c r="F61" s="5" t="str">
        <f t="shared" ca="1" si="0"/>
        <v/>
      </c>
      <c r="G61" s="215"/>
      <c r="H61" s="239">
        <v>23</v>
      </c>
      <c r="I61" s="229">
        <v>0</v>
      </c>
      <c r="J61" s="16" t="s">
        <v>359</v>
      </c>
      <c r="K61" s="16" t="s">
        <v>360</v>
      </c>
      <c r="L61" s="53" t="s">
        <v>131</v>
      </c>
      <c r="M61" s="13" t="s">
        <v>361</v>
      </c>
      <c r="N61" s="115" t="s">
        <v>133</v>
      </c>
      <c r="O61" s="114" t="s">
        <v>134</v>
      </c>
      <c r="P61" s="10" t="s">
        <v>362</v>
      </c>
      <c r="Q61" s="31" t="s">
        <v>363</v>
      </c>
      <c r="R61" s="60" t="s">
        <v>196</v>
      </c>
      <c r="S61" s="55" t="s">
        <v>93</v>
      </c>
      <c r="T61" s="9" t="s">
        <v>86</v>
      </c>
      <c r="U61" s="102" t="s">
        <v>364</v>
      </c>
      <c r="V61" s="162" t="s">
        <v>86</v>
      </c>
      <c r="W61" s="162"/>
      <c r="X61" s="170" t="str">
        <f t="shared" si="1"/>
        <v>X</v>
      </c>
      <c r="Y61" s="171"/>
      <c r="Z61" s="172" t="str">
        <f t="shared" si="2"/>
        <v>X</v>
      </c>
      <c r="AA61" s="141"/>
      <c r="AB61" s="4"/>
      <c r="AC61" s="6"/>
      <c r="AD61" s="4"/>
      <c r="AE61" s="4">
        <f t="shared" si="5"/>
        <v>1</v>
      </c>
      <c r="AF61" s="4">
        <f t="shared" si="3"/>
        <v>0</v>
      </c>
      <c r="AG61" s="4">
        <f t="shared" si="3"/>
        <v>1</v>
      </c>
      <c r="AH61" s="6"/>
      <c r="AI61"/>
      <c r="AJ61">
        <v>0</v>
      </c>
      <c r="AK61" t="str">
        <f t="shared" si="4"/>
        <v/>
      </c>
      <c r="AL61" t="s">
        <v>95</v>
      </c>
      <c r="AM61" t="str">
        <f t="shared" si="6"/>
        <v/>
      </c>
      <c r="AN61" t="s">
        <v>95</v>
      </c>
      <c r="AO61" t="str">
        <f t="shared" si="7"/>
        <v/>
      </c>
      <c r="AP61" s="1" t="s">
        <v>111</v>
      </c>
    </row>
    <row r="62" spans="1:42">
      <c r="A62" s="98" t="s">
        <v>315</v>
      </c>
      <c r="B62" s="220" t="s">
        <v>277</v>
      </c>
      <c r="C62" s="5" t="s">
        <v>365</v>
      </c>
      <c r="D62" s="181"/>
      <c r="E62" s="204"/>
      <c r="F62" s="5" t="str">
        <f t="shared" ca="1" si="0"/>
        <v/>
      </c>
      <c r="G62" s="215"/>
      <c r="H62" s="239">
        <v>24</v>
      </c>
      <c r="I62" s="229">
        <v>0</v>
      </c>
      <c r="J62" s="16" t="s">
        <v>366</v>
      </c>
      <c r="K62" s="17" t="s">
        <v>233</v>
      </c>
      <c r="L62" s="53" t="s">
        <v>131</v>
      </c>
      <c r="M62" s="13" t="s">
        <v>367</v>
      </c>
      <c r="N62" s="109" t="s">
        <v>147</v>
      </c>
      <c r="O62" s="112" t="s">
        <v>148</v>
      </c>
      <c r="P62" s="10" t="s">
        <v>368</v>
      </c>
      <c r="Q62" s="31" t="s">
        <v>369</v>
      </c>
      <c r="R62" s="60" t="s">
        <v>210</v>
      </c>
      <c r="S62" s="62" t="s">
        <v>234</v>
      </c>
      <c r="T62" s="62" t="s">
        <v>370</v>
      </c>
      <c r="U62" s="102" t="s">
        <v>371</v>
      </c>
      <c r="V62" s="162" t="s">
        <v>86</v>
      </c>
      <c r="W62" s="162"/>
      <c r="X62" s="170" t="str">
        <f t="shared" si="1"/>
        <v>X</v>
      </c>
      <c r="Y62" s="171"/>
      <c r="Z62" s="172" t="str">
        <f t="shared" si="2"/>
        <v>X</v>
      </c>
      <c r="AA62" s="141"/>
      <c r="AB62" s="4"/>
      <c r="AC62" s="6"/>
      <c r="AD62" s="4"/>
      <c r="AE62" s="4">
        <f t="shared" si="5"/>
        <v>1</v>
      </c>
      <c r="AF62" s="4">
        <f t="shared" si="3"/>
        <v>0</v>
      </c>
      <c r="AG62" s="4">
        <f t="shared" si="3"/>
        <v>1</v>
      </c>
      <c r="AH62" s="6"/>
      <c r="AI62"/>
      <c r="AJ62">
        <v>0</v>
      </c>
      <c r="AK62" t="str">
        <f t="shared" si="4"/>
        <v/>
      </c>
      <c r="AL62" t="s">
        <v>95</v>
      </c>
      <c r="AM62" t="str">
        <f t="shared" si="6"/>
        <v/>
      </c>
      <c r="AN62" t="s">
        <v>95</v>
      </c>
      <c r="AO62" t="str">
        <f t="shared" si="7"/>
        <v/>
      </c>
      <c r="AP62" s="1" t="s">
        <v>111</v>
      </c>
    </row>
    <row r="63" spans="1:42">
      <c r="A63" s="98" t="s">
        <v>372</v>
      </c>
      <c r="B63" s="220" t="s">
        <v>373</v>
      </c>
      <c r="C63" s="5" t="s">
        <v>374</v>
      </c>
      <c r="D63" s="181"/>
      <c r="E63" s="204"/>
      <c r="F63" s="5" t="str">
        <f t="shared" ca="1" si="0"/>
        <v/>
      </c>
      <c r="G63" s="215"/>
      <c r="H63" s="239">
        <v>25</v>
      </c>
      <c r="I63" s="229">
        <v>0</v>
      </c>
      <c r="J63" s="19" t="s">
        <v>375</v>
      </c>
      <c r="K63" s="19" t="s">
        <v>376</v>
      </c>
      <c r="L63" s="9" t="s">
        <v>86</v>
      </c>
      <c r="M63" s="13" t="s">
        <v>377</v>
      </c>
      <c r="N63" s="22" t="s">
        <v>378</v>
      </c>
      <c r="O63" s="112" t="s">
        <v>89</v>
      </c>
      <c r="P63" s="10" t="s">
        <v>379</v>
      </c>
      <c r="Q63" s="31" t="s">
        <v>380</v>
      </c>
      <c r="R63" s="60" t="s">
        <v>224</v>
      </c>
      <c r="S63" s="9" t="s">
        <v>86</v>
      </c>
      <c r="T63" s="9" t="s">
        <v>86</v>
      </c>
      <c r="U63" s="102" t="s">
        <v>381</v>
      </c>
      <c r="V63" s="162" t="s">
        <v>86</v>
      </c>
      <c r="W63" s="162"/>
      <c r="X63" s="170" t="str">
        <f t="shared" si="1"/>
        <v>X</v>
      </c>
      <c r="Y63" s="171"/>
      <c r="Z63" s="172" t="str">
        <f t="shared" si="2"/>
        <v>X</v>
      </c>
      <c r="AA63" s="141"/>
      <c r="AB63" s="4"/>
      <c r="AC63" s="6"/>
      <c r="AD63" s="4"/>
      <c r="AE63" s="4">
        <f t="shared" si="5"/>
        <v>1</v>
      </c>
      <c r="AF63" s="4">
        <f t="shared" si="3"/>
        <v>0</v>
      </c>
      <c r="AG63" s="4">
        <f t="shared" si="3"/>
        <v>1</v>
      </c>
      <c r="AH63" s="6"/>
      <c r="AI63"/>
      <c r="AJ63">
        <v>0</v>
      </c>
      <c r="AK63" t="str">
        <f t="shared" si="4"/>
        <v/>
      </c>
      <c r="AL63" t="s">
        <v>95</v>
      </c>
      <c r="AM63" t="str">
        <f t="shared" si="6"/>
        <v/>
      </c>
      <c r="AN63" t="s">
        <v>95</v>
      </c>
      <c r="AO63" t="str">
        <f t="shared" si="7"/>
        <v/>
      </c>
      <c r="AP63" s="1" t="s">
        <v>111</v>
      </c>
    </row>
    <row r="64" spans="1:42">
      <c r="A64" s="98" t="s">
        <v>382</v>
      </c>
      <c r="B64" s="220" t="s">
        <v>383</v>
      </c>
      <c r="C64" s="5" t="s">
        <v>384</v>
      </c>
      <c r="D64" s="181"/>
      <c r="E64" s="204"/>
      <c r="F64" s="5" t="str">
        <f t="shared" ca="1" si="0"/>
        <v/>
      </c>
      <c r="G64" s="215"/>
      <c r="H64" s="239">
        <v>26</v>
      </c>
      <c r="I64" s="229">
        <v>0</v>
      </c>
      <c r="J64" s="19" t="s">
        <v>385</v>
      </c>
      <c r="K64" s="19" t="s">
        <v>386</v>
      </c>
      <c r="L64" s="9" t="s">
        <v>86</v>
      </c>
      <c r="M64" s="13" t="s">
        <v>387</v>
      </c>
      <c r="N64" s="22" t="s">
        <v>388</v>
      </c>
      <c r="O64" s="112" t="s">
        <v>120</v>
      </c>
      <c r="P64" s="10" t="s">
        <v>389</v>
      </c>
      <c r="Q64" s="31" t="s">
        <v>390</v>
      </c>
      <c r="R64" s="60" t="s">
        <v>239</v>
      </c>
      <c r="S64" s="55" t="s">
        <v>93</v>
      </c>
      <c r="T64" s="9" t="s">
        <v>86</v>
      </c>
      <c r="U64" s="102" t="s">
        <v>391</v>
      </c>
      <c r="V64" s="162" t="s">
        <v>86</v>
      </c>
      <c r="W64" s="162"/>
      <c r="X64" s="170" t="str">
        <f t="shared" si="1"/>
        <v>X</v>
      </c>
      <c r="Y64" s="171"/>
      <c r="Z64" s="172" t="str">
        <f t="shared" si="2"/>
        <v>X</v>
      </c>
      <c r="AA64" s="141"/>
      <c r="AB64" s="4"/>
      <c r="AC64" s="6"/>
      <c r="AD64" s="4"/>
      <c r="AE64" s="4">
        <f t="shared" si="5"/>
        <v>1</v>
      </c>
      <c r="AF64" s="4">
        <f t="shared" si="3"/>
        <v>0</v>
      </c>
      <c r="AG64" s="4">
        <f t="shared" si="3"/>
        <v>1</v>
      </c>
      <c r="AH64" s="6"/>
      <c r="AI64"/>
      <c r="AJ64">
        <v>0</v>
      </c>
      <c r="AK64" t="str">
        <f t="shared" si="4"/>
        <v/>
      </c>
      <c r="AL64" t="s">
        <v>95</v>
      </c>
      <c r="AM64" t="str">
        <f t="shared" si="6"/>
        <v/>
      </c>
      <c r="AN64" t="s">
        <v>95</v>
      </c>
      <c r="AO64" t="str">
        <f t="shared" si="7"/>
        <v/>
      </c>
      <c r="AP64" s="1" t="s">
        <v>111</v>
      </c>
    </row>
    <row r="65" spans="1:42">
      <c r="A65" s="98" t="s">
        <v>392</v>
      </c>
      <c r="B65" s="220" t="s">
        <v>393</v>
      </c>
      <c r="C65" s="5" t="s">
        <v>394</v>
      </c>
      <c r="D65" s="181"/>
      <c r="E65" s="206"/>
      <c r="F65" s="5" t="str">
        <f t="shared" ca="1" si="0"/>
        <v/>
      </c>
      <c r="G65" s="215"/>
      <c r="H65" s="239">
        <v>27</v>
      </c>
      <c r="I65" s="229">
        <v>0</v>
      </c>
      <c r="J65" s="19" t="s">
        <v>395</v>
      </c>
      <c r="K65" s="17" t="s">
        <v>189</v>
      </c>
      <c r="L65" s="104" t="s">
        <v>396</v>
      </c>
      <c r="M65" s="13" t="s">
        <v>397</v>
      </c>
      <c r="N65" s="22" t="s">
        <v>398</v>
      </c>
      <c r="O65" s="112" t="s">
        <v>178</v>
      </c>
      <c r="P65" s="10" t="s">
        <v>399</v>
      </c>
      <c r="Q65" s="31" t="s">
        <v>400</v>
      </c>
      <c r="R65" s="60" t="s">
        <v>251</v>
      </c>
      <c r="S65" s="9" t="s">
        <v>86</v>
      </c>
      <c r="T65" s="9" t="s">
        <v>86</v>
      </c>
      <c r="U65" s="102" t="s">
        <v>401</v>
      </c>
      <c r="V65" s="162" t="s">
        <v>86</v>
      </c>
      <c r="W65" s="162"/>
      <c r="X65" s="170" t="str">
        <f t="shared" si="1"/>
        <v>X</v>
      </c>
      <c r="Y65" s="171"/>
      <c r="Z65" s="172" t="str">
        <f t="shared" si="2"/>
        <v>X</v>
      </c>
      <c r="AA65" s="141"/>
      <c r="AB65" s="4"/>
      <c r="AC65" s="6"/>
      <c r="AD65" s="4"/>
      <c r="AE65" s="4">
        <f t="shared" si="5"/>
        <v>1</v>
      </c>
      <c r="AF65" s="4">
        <f t="shared" si="3"/>
        <v>0</v>
      </c>
      <c r="AG65" s="4">
        <f t="shared" si="3"/>
        <v>1</v>
      </c>
      <c r="AH65" s="6"/>
      <c r="AI65"/>
      <c r="AJ65">
        <v>0</v>
      </c>
      <c r="AK65" t="str">
        <f t="shared" si="4"/>
        <v/>
      </c>
      <c r="AL65" t="s">
        <v>95</v>
      </c>
      <c r="AM65" t="str">
        <f t="shared" si="6"/>
        <v/>
      </c>
      <c r="AN65" t="s">
        <v>95</v>
      </c>
      <c r="AO65" t="str">
        <f t="shared" si="7"/>
        <v/>
      </c>
      <c r="AP65" s="1" t="s">
        <v>111</v>
      </c>
    </row>
    <row r="66" spans="1:42" ht="30">
      <c r="A66" s="98" t="s">
        <v>402</v>
      </c>
      <c r="B66" s="220" t="s">
        <v>403</v>
      </c>
      <c r="C66" s="5" t="s">
        <v>404</v>
      </c>
      <c r="D66" s="182" t="s">
        <v>405</v>
      </c>
      <c r="E66" s="205"/>
      <c r="F66" s="5" t="str">
        <f t="shared" ca="1" si="0"/>
        <v>SWO</v>
      </c>
      <c r="G66" s="215">
        <v>0</v>
      </c>
      <c r="H66" s="239">
        <v>28</v>
      </c>
      <c r="I66" s="229">
        <v>0</v>
      </c>
      <c r="J66" s="53" t="s">
        <v>131</v>
      </c>
      <c r="K66" s="55" t="s">
        <v>93</v>
      </c>
      <c r="L66" s="9" t="s">
        <v>86</v>
      </c>
      <c r="M66" s="13" t="s">
        <v>406</v>
      </c>
      <c r="N66" s="115" t="s">
        <v>192</v>
      </c>
      <c r="O66" s="9" t="s">
        <v>86</v>
      </c>
      <c r="P66" s="10" t="s">
        <v>407</v>
      </c>
      <c r="Q66" s="31" t="s">
        <v>408</v>
      </c>
      <c r="R66" s="60" t="s">
        <v>263</v>
      </c>
      <c r="S66" s="9" t="s">
        <v>86</v>
      </c>
      <c r="T66" s="9" t="s">
        <v>86</v>
      </c>
      <c r="U66" s="102" t="s">
        <v>409</v>
      </c>
      <c r="V66" s="162" t="s">
        <v>86</v>
      </c>
      <c r="W66" s="162"/>
      <c r="X66" s="170" t="str">
        <f t="shared" si="1"/>
        <v>X</v>
      </c>
      <c r="Y66" s="171"/>
      <c r="Z66" s="172" t="str">
        <f t="shared" si="2"/>
        <v>X</v>
      </c>
      <c r="AA66" s="49"/>
      <c r="AB66" s="49"/>
      <c r="AC66" s="49"/>
      <c r="AD66" s="49"/>
      <c r="AE66" s="4">
        <f t="shared" si="5"/>
        <v>1</v>
      </c>
      <c r="AF66" s="4">
        <f t="shared" si="3"/>
        <v>0</v>
      </c>
      <c r="AG66" s="4">
        <f t="shared" si="3"/>
        <v>1</v>
      </c>
      <c r="AH66" s="6"/>
      <c r="AI66"/>
      <c r="AJ66">
        <v>0</v>
      </c>
      <c r="AK66" t="str">
        <f t="shared" si="4"/>
        <v/>
      </c>
      <c r="AL66" t="s">
        <v>95</v>
      </c>
      <c r="AM66" t="str">
        <f t="shared" si="6"/>
        <v/>
      </c>
      <c r="AN66" t="s">
        <v>95</v>
      </c>
      <c r="AO66" t="str">
        <f t="shared" si="7"/>
        <v/>
      </c>
      <c r="AP66" s="1" t="s">
        <v>96</v>
      </c>
    </row>
    <row r="67" spans="1:42">
      <c r="A67" s="98" t="s">
        <v>410</v>
      </c>
      <c r="B67" s="220" t="s">
        <v>411</v>
      </c>
      <c r="C67" s="5" t="s">
        <v>412</v>
      </c>
      <c r="D67" s="181"/>
      <c r="E67" s="204"/>
      <c r="F67" s="5" t="str">
        <f t="shared" ca="1" si="0"/>
        <v/>
      </c>
      <c r="G67" s="215"/>
      <c r="H67" s="239">
        <v>29</v>
      </c>
      <c r="I67" s="229">
        <v>0</v>
      </c>
      <c r="J67" s="17" t="s">
        <v>189</v>
      </c>
      <c r="K67" s="55" t="s">
        <v>93</v>
      </c>
      <c r="L67" s="9" t="s">
        <v>86</v>
      </c>
      <c r="M67" s="13" t="s">
        <v>413</v>
      </c>
      <c r="N67" s="112" t="s">
        <v>178</v>
      </c>
      <c r="O67" s="9" t="s">
        <v>86</v>
      </c>
      <c r="P67" s="10" t="s">
        <v>414</v>
      </c>
      <c r="Q67" s="31" t="s">
        <v>415</v>
      </c>
      <c r="R67" s="60" t="s">
        <v>273</v>
      </c>
      <c r="S67" s="9" t="s">
        <v>86</v>
      </c>
      <c r="T67" s="9" t="s">
        <v>86</v>
      </c>
      <c r="U67" s="102" t="s">
        <v>416</v>
      </c>
      <c r="V67" s="162" t="s">
        <v>86</v>
      </c>
      <c r="W67" s="162"/>
      <c r="X67" s="170" t="str">
        <f t="shared" si="1"/>
        <v>X</v>
      </c>
      <c r="Y67" s="171"/>
      <c r="Z67" s="172" t="str">
        <f t="shared" si="2"/>
        <v>X</v>
      </c>
      <c r="AA67" s="49"/>
      <c r="AB67" s="49"/>
      <c r="AC67" s="49"/>
      <c r="AD67" s="49"/>
      <c r="AE67" s="4">
        <f t="shared" si="5"/>
        <v>1</v>
      </c>
      <c r="AF67" s="4">
        <f t="shared" si="3"/>
        <v>0</v>
      </c>
      <c r="AG67" s="4">
        <f t="shared" si="3"/>
        <v>1</v>
      </c>
      <c r="AH67" s="6"/>
      <c r="AJ67" s="1">
        <v>0</v>
      </c>
      <c r="AK67" t="str">
        <f t="shared" si="4"/>
        <v/>
      </c>
      <c r="AL67" s="1" t="s">
        <v>95</v>
      </c>
      <c r="AM67" t="str">
        <f t="shared" si="6"/>
        <v/>
      </c>
      <c r="AN67" s="1" t="s">
        <v>95</v>
      </c>
      <c r="AO67" t="str">
        <f t="shared" si="7"/>
        <v/>
      </c>
      <c r="AP67" s="1" t="s">
        <v>96</v>
      </c>
    </row>
    <row r="68" spans="1:42">
      <c r="A68" s="98" t="s">
        <v>417</v>
      </c>
      <c r="B68" s="220" t="s">
        <v>418</v>
      </c>
      <c r="C68" s="5" t="s">
        <v>419</v>
      </c>
      <c r="D68" s="181"/>
      <c r="E68" s="204"/>
      <c r="F68" s="5" t="str">
        <f t="shared" ca="1" si="0"/>
        <v/>
      </c>
      <c r="G68" s="215"/>
      <c r="H68" s="239">
        <v>30</v>
      </c>
      <c r="I68" s="229">
        <v>0</v>
      </c>
      <c r="J68" s="17" t="s">
        <v>117</v>
      </c>
      <c r="K68" s="55" t="s">
        <v>93</v>
      </c>
      <c r="L68" s="9" t="s">
        <v>86</v>
      </c>
      <c r="M68" s="13" t="s">
        <v>420</v>
      </c>
      <c r="N68" s="109" t="s">
        <v>88</v>
      </c>
      <c r="O68" s="9" t="s">
        <v>86</v>
      </c>
      <c r="P68" s="10" t="s">
        <v>421</v>
      </c>
      <c r="Q68" s="31" t="s">
        <v>422</v>
      </c>
      <c r="R68" s="60" t="s">
        <v>284</v>
      </c>
      <c r="S68" s="9" t="s">
        <v>86</v>
      </c>
      <c r="T68" s="9" t="s">
        <v>86</v>
      </c>
      <c r="U68" s="102" t="s">
        <v>423</v>
      </c>
      <c r="V68" s="162" t="s">
        <v>86</v>
      </c>
      <c r="W68" s="162"/>
      <c r="X68" s="170" t="str">
        <f t="shared" si="1"/>
        <v>X</v>
      </c>
      <c r="Y68" s="171"/>
      <c r="Z68" s="172" t="str">
        <f t="shared" si="2"/>
        <v>X</v>
      </c>
      <c r="AA68" s="49"/>
      <c r="AB68" s="49"/>
      <c r="AC68" s="49"/>
      <c r="AD68" s="49"/>
      <c r="AE68" s="4">
        <f t="shared" si="5"/>
        <v>1</v>
      </c>
      <c r="AF68" s="4">
        <f t="shared" si="3"/>
        <v>0</v>
      </c>
      <c r="AG68" s="4">
        <f t="shared" si="3"/>
        <v>1</v>
      </c>
      <c r="AH68" s="6"/>
      <c r="AJ68" s="1">
        <v>0</v>
      </c>
      <c r="AK68" t="str">
        <f t="shared" si="4"/>
        <v/>
      </c>
      <c r="AL68" s="1" t="s">
        <v>95</v>
      </c>
      <c r="AM68" t="str">
        <f t="shared" si="6"/>
        <v/>
      </c>
      <c r="AN68" s="1" t="s">
        <v>95</v>
      </c>
      <c r="AO68" t="str">
        <f t="shared" si="7"/>
        <v/>
      </c>
      <c r="AP68" s="1" t="s">
        <v>96</v>
      </c>
    </row>
    <row r="69" spans="1:42">
      <c r="A69" s="98" t="s">
        <v>424</v>
      </c>
      <c r="B69" s="220" t="s">
        <v>425</v>
      </c>
      <c r="C69" s="5" t="s">
        <v>426</v>
      </c>
      <c r="D69" s="181"/>
      <c r="E69" s="204"/>
      <c r="F69" s="5" t="str">
        <f t="shared" ca="1" si="0"/>
        <v/>
      </c>
      <c r="G69" s="215"/>
      <c r="H69" s="239">
        <v>31</v>
      </c>
      <c r="I69" s="229">
        <v>0</v>
      </c>
      <c r="J69" s="18" t="s">
        <v>427</v>
      </c>
      <c r="K69" s="18" t="s">
        <v>428</v>
      </c>
      <c r="L69" s="59" t="s">
        <v>161</v>
      </c>
      <c r="M69" s="13" t="s">
        <v>429</v>
      </c>
      <c r="N69" s="115" t="s">
        <v>104</v>
      </c>
      <c r="O69" s="115" t="s">
        <v>192</v>
      </c>
      <c r="P69" s="10" t="s">
        <v>430</v>
      </c>
      <c r="Q69" s="31" t="s">
        <v>431</v>
      </c>
      <c r="R69" s="60" t="s">
        <v>293</v>
      </c>
      <c r="S69" s="55" t="s">
        <v>93</v>
      </c>
      <c r="T69" s="9" t="s">
        <v>86</v>
      </c>
      <c r="U69" s="102" t="s">
        <v>432</v>
      </c>
      <c r="V69" s="162" t="s">
        <v>86</v>
      </c>
      <c r="W69" s="162"/>
      <c r="X69" s="170" t="str">
        <f t="shared" si="1"/>
        <v>X</v>
      </c>
      <c r="Y69" s="171"/>
      <c r="Z69" s="172" t="str">
        <f t="shared" si="2"/>
        <v>X</v>
      </c>
      <c r="AA69" s="4"/>
      <c r="AB69" s="4"/>
      <c r="AC69" s="4"/>
      <c r="AD69" s="4"/>
      <c r="AE69" s="4">
        <f t="shared" si="5"/>
        <v>1</v>
      </c>
      <c r="AF69" s="4">
        <f t="shared" si="3"/>
        <v>0</v>
      </c>
      <c r="AG69" s="4">
        <f t="shared" si="3"/>
        <v>1</v>
      </c>
      <c r="AH69" s="6"/>
      <c r="AJ69" s="1">
        <v>0</v>
      </c>
      <c r="AK69" t="str">
        <f t="shared" si="4"/>
        <v/>
      </c>
      <c r="AL69" s="1" t="s">
        <v>95</v>
      </c>
      <c r="AM69" t="str">
        <f t="shared" si="6"/>
        <v/>
      </c>
      <c r="AN69" s="1" t="s">
        <v>95</v>
      </c>
      <c r="AO69" t="str">
        <f t="shared" si="7"/>
        <v/>
      </c>
      <c r="AP69" s="1" t="s">
        <v>433</v>
      </c>
    </row>
    <row r="70" spans="1:42">
      <c r="A70" s="98" t="s">
        <v>434</v>
      </c>
      <c r="B70" s="220" t="s">
        <v>435</v>
      </c>
      <c r="C70" s="5" t="s">
        <v>436</v>
      </c>
      <c r="D70" s="181"/>
      <c r="E70" s="204"/>
      <c r="F70" s="5" t="str">
        <f t="shared" ca="1" si="0"/>
        <v/>
      </c>
      <c r="G70" s="215"/>
      <c r="H70" s="239">
        <v>32</v>
      </c>
      <c r="I70" s="229">
        <v>0</v>
      </c>
      <c r="J70" s="18" t="s">
        <v>437</v>
      </c>
      <c r="K70" s="18" t="s">
        <v>438</v>
      </c>
      <c r="L70" s="59" t="s">
        <v>175</v>
      </c>
      <c r="M70" s="13" t="s">
        <v>439</v>
      </c>
      <c r="N70" s="109" t="s">
        <v>119</v>
      </c>
      <c r="O70" s="114" t="s">
        <v>193</v>
      </c>
      <c r="P70" s="10" t="s">
        <v>440</v>
      </c>
      <c r="Q70" s="31" t="s">
        <v>441</v>
      </c>
      <c r="R70" s="60" t="s">
        <v>92</v>
      </c>
      <c r="S70" s="59" t="s">
        <v>182</v>
      </c>
      <c r="T70" s="9" t="s">
        <v>86</v>
      </c>
      <c r="U70" s="102" t="s">
        <v>442</v>
      </c>
      <c r="V70" s="162" t="s">
        <v>86</v>
      </c>
      <c r="W70" s="162"/>
      <c r="X70" s="170" t="str">
        <f t="shared" ref="X70:X101" si="8">IF(B70="","","X")</f>
        <v>X</v>
      </c>
      <c r="Y70" s="171"/>
      <c r="Z70" s="172" t="str">
        <f t="shared" si="2"/>
        <v>X</v>
      </c>
      <c r="AA70" s="4"/>
      <c r="AB70" s="4"/>
      <c r="AC70" s="4"/>
      <c r="AD70" s="4"/>
      <c r="AE70" s="4">
        <f t="shared" si="5"/>
        <v>1</v>
      </c>
      <c r="AF70" s="4">
        <f t="shared" si="3"/>
        <v>0</v>
      </c>
      <c r="AG70" s="4">
        <f t="shared" si="3"/>
        <v>1</v>
      </c>
      <c r="AH70" s="6"/>
      <c r="AJ70" s="1">
        <v>0</v>
      </c>
      <c r="AK70" t="str">
        <f t="shared" si="4"/>
        <v/>
      </c>
      <c r="AL70" s="1" t="s">
        <v>95</v>
      </c>
      <c r="AM70" t="str">
        <f t="shared" si="6"/>
        <v/>
      </c>
      <c r="AN70" s="1" t="s">
        <v>95</v>
      </c>
      <c r="AO70" t="str">
        <f t="shared" si="7"/>
        <v/>
      </c>
      <c r="AP70" s="1" t="s">
        <v>433</v>
      </c>
    </row>
    <row r="71" spans="1:42">
      <c r="A71" s="98" t="s">
        <v>443</v>
      </c>
      <c r="B71" s="220" t="s">
        <v>444</v>
      </c>
      <c r="C71" s="5" t="s">
        <v>445</v>
      </c>
      <c r="D71" s="216"/>
      <c r="E71" s="204"/>
      <c r="F71" s="5" t="str">
        <f t="shared" ca="1" si="0"/>
        <v/>
      </c>
      <c r="G71" s="215"/>
      <c r="H71" s="239">
        <v>33</v>
      </c>
      <c r="I71" s="229">
        <v>0</v>
      </c>
      <c r="J71" s="18" t="s">
        <v>446</v>
      </c>
      <c r="K71" s="21" t="s">
        <v>59</v>
      </c>
      <c r="L71" s="59" t="s">
        <v>190</v>
      </c>
      <c r="M71" s="13" t="s">
        <v>447</v>
      </c>
      <c r="N71" s="115" t="s">
        <v>133</v>
      </c>
      <c r="O71" s="115" t="s">
        <v>163</v>
      </c>
      <c r="P71" s="10" t="s">
        <v>448</v>
      </c>
      <c r="Q71" s="31" t="s">
        <v>449</v>
      </c>
      <c r="R71" s="60" t="s">
        <v>108</v>
      </c>
      <c r="S71" s="14" t="s">
        <v>240</v>
      </c>
      <c r="T71" s="127" t="s">
        <v>450</v>
      </c>
      <c r="U71" s="102" t="s">
        <v>451</v>
      </c>
      <c r="V71" s="162" t="s">
        <v>86</v>
      </c>
      <c r="W71" s="162"/>
      <c r="X71" s="170" t="str">
        <f t="shared" si="8"/>
        <v>X</v>
      </c>
      <c r="Y71" s="171"/>
      <c r="Z71" s="172" t="str">
        <f t="shared" si="2"/>
        <v>X</v>
      </c>
      <c r="AA71" s="4"/>
      <c r="AB71" s="4"/>
      <c r="AC71" s="4"/>
      <c r="AD71" s="4"/>
      <c r="AE71" s="4">
        <f t="shared" si="5"/>
        <v>1</v>
      </c>
      <c r="AF71" s="4">
        <f t="shared" si="3"/>
        <v>0</v>
      </c>
      <c r="AG71" s="4">
        <f t="shared" si="3"/>
        <v>1</v>
      </c>
      <c r="AH71" s="6"/>
      <c r="AJ71" s="1">
        <v>0</v>
      </c>
      <c r="AK71" t="str">
        <f t="shared" si="4"/>
        <v/>
      </c>
      <c r="AL71" s="1" t="s">
        <v>95</v>
      </c>
      <c r="AM71" t="str">
        <f t="shared" si="6"/>
        <v/>
      </c>
      <c r="AN71" s="1" t="s">
        <v>95</v>
      </c>
      <c r="AO71" t="str">
        <f t="shared" si="7"/>
        <v/>
      </c>
      <c r="AP71" s="1" t="s">
        <v>433</v>
      </c>
    </row>
    <row r="72" spans="1:42">
      <c r="A72" s="98" t="s">
        <v>452</v>
      </c>
      <c r="B72" s="220" t="s">
        <v>453</v>
      </c>
      <c r="C72" s="5" t="s">
        <v>454</v>
      </c>
      <c r="D72" s="217"/>
      <c r="E72" s="204"/>
      <c r="F72" s="5" t="str">
        <f t="shared" ca="1" si="0"/>
        <v/>
      </c>
      <c r="G72" s="215"/>
      <c r="H72" s="239">
        <v>34</v>
      </c>
      <c r="I72" s="229">
        <v>0</v>
      </c>
      <c r="J72" s="27" t="s">
        <v>455</v>
      </c>
      <c r="K72" s="27" t="s">
        <v>456</v>
      </c>
      <c r="L72" s="53" t="s">
        <v>131</v>
      </c>
      <c r="M72" s="13" t="s">
        <v>457</v>
      </c>
      <c r="N72" s="109" t="s">
        <v>88</v>
      </c>
      <c r="O72" s="115" t="s">
        <v>133</v>
      </c>
      <c r="P72" s="10" t="s">
        <v>458</v>
      </c>
      <c r="Q72" s="31" t="s">
        <v>459</v>
      </c>
      <c r="R72" s="60" t="s">
        <v>123</v>
      </c>
      <c r="S72" s="55" t="s">
        <v>93</v>
      </c>
      <c r="T72" s="59" t="s">
        <v>211</v>
      </c>
      <c r="U72" s="102" t="s">
        <v>460</v>
      </c>
      <c r="V72" s="162" t="s">
        <v>86</v>
      </c>
      <c r="W72" s="162"/>
      <c r="X72" s="170" t="str">
        <f t="shared" si="8"/>
        <v>X</v>
      </c>
      <c r="Y72" s="171"/>
      <c r="Z72" s="172" t="str">
        <f t="shared" si="2"/>
        <v>X</v>
      </c>
      <c r="AA72" s="4"/>
      <c r="AB72" s="4"/>
      <c r="AC72" s="4"/>
      <c r="AD72" s="4"/>
      <c r="AE72" s="4">
        <f t="shared" si="5"/>
        <v>1</v>
      </c>
      <c r="AF72" s="4">
        <f t="shared" si="3"/>
        <v>0</v>
      </c>
      <c r="AG72" s="4">
        <f t="shared" si="3"/>
        <v>1</v>
      </c>
      <c r="AH72" s="6"/>
      <c r="AJ72" s="1">
        <v>0</v>
      </c>
      <c r="AK72" t="str">
        <f t="shared" si="4"/>
        <v/>
      </c>
      <c r="AL72" s="1" t="s">
        <v>95</v>
      </c>
      <c r="AM72" t="str">
        <f t="shared" si="6"/>
        <v/>
      </c>
      <c r="AN72" s="1" t="s">
        <v>95</v>
      </c>
      <c r="AO72" t="str">
        <f t="shared" si="7"/>
        <v/>
      </c>
      <c r="AP72" s="1" t="s">
        <v>433</v>
      </c>
    </row>
    <row r="73" spans="1:42">
      <c r="A73" s="98" t="s">
        <v>461</v>
      </c>
      <c r="B73" s="220" t="s">
        <v>462</v>
      </c>
      <c r="C73" s="5" t="s">
        <v>463</v>
      </c>
      <c r="D73" s="181"/>
      <c r="E73" s="204"/>
      <c r="F73" s="5" t="str">
        <f t="shared" ca="1" si="0"/>
        <v/>
      </c>
      <c r="G73" s="215"/>
      <c r="H73" s="239">
        <v>35</v>
      </c>
      <c r="I73" s="229">
        <v>0</v>
      </c>
      <c r="J73" s="27" t="s">
        <v>464</v>
      </c>
      <c r="K73" s="27" t="s">
        <v>465</v>
      </c>
      <c r="L73" s="53" t="s">
        <v>131</v>
      </c>
      <c r="M73" s="13" t="s">
        <v>466</v>
      </c>
      <c r="N73" s="115" t="s">
        <v>104</v>
      </c>
      <c r="O73" s="114" t="s">
        <v>105</v>
      </c>
      <c r="P73" s="10" t="s">
        <v>467</v>
      </c>
      <c r="Q73" s="31" t="s">
        <v>468</v>
      </c>
      <c r="R73" s="60" t="s">
        <v>137</v>
      </c>
      <c r="S73" s="59" t="s">
        <v>226</v>
      </c>
      <c r="T73" s="59" t="s">
        <v>225</v>
      </c>
      <c r="U73" s="102" t="s">
        <v>469</v>
      </c>
      <c r="V73" s="162" t="s">
        <v>86</v>
      </c>
      <c r="W73" s="162"/>
      <c r="X73" s="170" t="str">
        <f t="shared" si="8"/>
        <v>X</v>
      </c>
      <c r="Y73" s="171"/>
      <c r="Z73" s="172" t="str">
        <f t="shared" si="2"/>
        <v>X</v>
      </c>
      <c r="AA73" s="4"/>
      <c r="AB73" s="4"/>
      <c r="AC73" s="4"/>
      <c r="AD73" s="4"/>
      <c r="AE73" s="4">
        <f t="shared" si="5"/>
        <v>1</v>
      </c>
      <c r="AF73" s="4">
        <f t="shared" si="3"/>
        <v>0</v>
      </c>
      <c r="AG73" s="4">
        <f t="shared" si="3"/>
        <v>1</v>
      </c>
      <c r="AH73" s="6"/>
      <c r="AJ73" s="1">
        <v>0</v>
      </c>
      <c r="AK73" t="str">
        <f t="shared" si="4"/>
        <v/>
      </c>
      <c r="AL73" s="1" t="s">
        <v>95</v>
      </c>
      <c r="AM73" t="str">
        <f t="shared" si="6"/>
        <v/>
      </c>
      <c r="AN73" s="1" t="s">
        <v>95</v>
      </c>
      <c r="AO73" t="str">
        <f t="shared" si="7"/>
        <v/>
      </c>
      <c r="AP73" s="1" t="s">
        <v>433</v>
      </c>
    </row>
    <row r="74" spans="1:42">
      <c r="A74" s="98" t="s">
        <v>470</v>
      </c>
      <c r="B74" s="220" t="s">
        <v>471</v>
      </c>
      <c r="C74" s="5" t="s">
        <v>472</v>
      </c>
      <c r="D74" s="181"/>
      <c r="E74" s="204"/>
      <c r="F74" s="5" t="str">
        <f t="shared" ca="1" si="0"/>
        <v/>
      </c>
      <c r="G74" s="215"/>
      <c r="H74" s="239">
        <v>36</v>
      </c>
      <c r="I74" s="229">
        <v>0</v>
      </c>
      <c r="J74" s="27" t="s">
        <v>473</v>
      </c>
      <c r="K74" s="17" t="s">
        <v>189</v>
      </c>
      <c r="L74" s="104" t="s">
        <v>396</v>
      </c>
      <c r="M74" s="13" t="s">
        <v>474</v>
      </c>
      <c r="N74" s="109" t="s">
        <v>119</v>
      </c>
      <c r="O74" s="112" t="s">
        <v>120</v>
      </c>
      <c r="P74" s="10" t="s">
        <v>475</v>
      </c>
      <c r="Q74" s="31" t="s">
        <v>476</v>
      </c>
      <c r="R74" s="60" t="s">
        <v>151</v>
      </c>
      <c r="S74" s="127" t="s">
        <v>450</v>
      </c>
      <c r="T74" s="59" t="s">
        <v>241</v>
      </c>
      <c r="U74" s="102" t="s">
        <v>477</v>
      </c>
      <c r="V74" s="162" t="s">
        <v>86</v>
      </c>
      <c r="W74" s="162"/>
      <c r="X74" s="170" t="str">
        <f t="shared" si="8"/>
        <v>X</v>
      </c>
      <c r="Y74" s="171"/>
      <c r="Z74" s="172" t="str">
        <f t="shared" si="2"/>
        <v>X</v>
      </c>
      <c r="AA74" s="4"/>
      <c r="AB74" s="4"/>
      <c r="AC74" s="4"/>
      <c r="AD74" s="4"/>
      <c r="AE74" s="4">
        <f t="shared" si="5"/>
        <v>1</v>
      </c>
      <c r="AF74" s="4">
        <f t="shared" si="3"/>
        <v>0</v>
      </c>
      <c r="AG74" s="4">
        <f t="shared" si="3"/>
        <v>1</v>
      </c>
      <c r="AH74" s="6"/>
      <c r="AI74"/>
      <c r="AJ74">
        <v>0</v>
      </c>
      <c r="AK74" t="str">
        <f t="shared" si="4"/>
        <v/>
      </c>
      <c r="AL74" t="s">
        <v>95</v>
      </c>
      <c r="AM74" t="str">
        <f t="shared" si="6"/>
        <v/>
      </c>
      <c r="AN74" t="s">
        <v>95</v>
      </c>
      <c r="AO74" t="str">
        <f t="shared" si="7"/>
        <v/>
      </c>
      <c r="AP74" s="1" t="s">
        <v>433</v>
      </c>
    </row>
    <row r="75" spans="1:42">
      <c r="A75" s="98" t="s">
        <v>478</v>
      </c>
      <c r="B75" s="220" t="s">
        <v>479</v>
      </c>
      <c r="C75" s="5" t="s">
        <v>480</v>
      </c>
      <c r="D75" s="181"/>
      <c r="E75" s="204"/>
      <c r="F75" s="5" t="str">
        <f t="shared" ca="1" si="0"/>
        <v/>
      </c>
      <c r="G75" s="215"/>
      <c r="H75" s="239">
        <v>37</v>
      </c>
      <c r="I75" s="230">
        <v>3</v>
      </c>
      <c r="J75" s="62" t="s">
        <v>481</v>
      </c>
      <c r="K75" s="17" t="s">
        <v>117</v>
      </c>
      <c r="L75" s="21" t="s">
        <v>145</v>
      </c>
      <c r="M75" s="13" t="s">
        <v>482</v>
      </c>
      <c r="N75" s="115" t="s">
        <v>133</v>
      </c>
      <c r="O75" s="114" t="s">
        <v>134</v>
      </c>
      <c r="P75" s="10" t="s">
        <v>483</v>
      </c>
      <c r="Q75" s="31" t="s">
        <v>484</v>
      </c>
      <c r="R75" s="60" t="s">
        <v>167</v>
      </c>
      <c r="S75" s="9" t="s">
        <v>86</v>
      </c>
      <c r="T75" s="9" t="s">
        <v>86</v>
      </c>
      <c r="U75" s="102" t="s">
        <v>485</v>
      </c>
      <c r="V75" s="162" t="s">
        <v>86</v>
      </c>
      <c r="W75" s="162"/>
      <c r="X75" s="170" t="str">
        <f t="shared" si="8"/>
        <v>X</v>
      </c>
      <c r="Y75" s="171"/>
      <c r="Z75" s="172" t="str">
        <f t="shared" si="2"/>
        <v>X</v>
      </c>
      <c r="AA75" s="4"/>
      <c r="AB75" s="4"/>
      <c r="AC75" s="4"/>
      <c r="AD75" s="4"/>
      <c r="AE75" s="4">
        <f t="shared" si="5"/>
        <v>1</v>
      </c>
      <c r="AF75" s="4">
        <f t="shared" si="3"/>
        <v>0</v>
      </c>
      <c r="AG75" s="4">
        <f t="shared" si="3"/>
        <v>1</v>
      </c>
      <c r="AH75" s="6"/>
      <c r="AI75"/>
      <c r="AJ75">
        <v>3</v>
      </c>
      <c r="AK75" t="str">
        <f t="shared" si="4"/>
        <v/>
      </c>
      <c r="AL75" t="s">
        <v>95</v>
      </c>
      <c r="AM75" t="str">
        <f t="shared" si="6"/>
        <v/>
      </c>
      <c r="AN75" t="s">
        <v>95</v>
      </c>
      <c r="AO75" t="str">
        <f t="shared" si="7"/>
        <v/>
      </c>
      <c r="AP75" s="1" t="s">
        <v>486</v>
      </c>
    </row>
    <row r="76" spans="1:42">
      <c r="A76" s="98" t="s">
        <v>487</v>
      </c>
      <c r="B76" s="220" t="s">
        <v>488</v>
      </c>
      <c r="C76" s="5" t="s">
        <v>489</v>
      </c>
      <c r="D76" s="181"/>
      <c r="E76" s="204"/>
      <c r="F76" s="5" t="str">
        <f t="shared" ca="1" si="0"/>
        <v/>
      </c>
      <c r="G76" s="215"/>
      <c r="H76" s="239">
        <v>38</v>
      </c>
      <c r="I76" s="230">
        <v>3</v>
      </c>
      <c r="J76" s="62" t="s">
        <v>490</v>
      </c>
      <c r="K76" s="17" t="s">
        <v>218</v>
      </c>
      <c r="L76" s="11" t="s">
        <v>84</v>
      </c>
      <c r="M76" s="13" t="s">
        <v>491</v>
      </c>
      <c r="N76" s="109" t="s">
        <v>147</v>
      </c>
      <c r="O76" s="115" t="s">
        <v>163</v>
      </c>
      <c r="P76" s="10" t="s">
        <v>492</v>
      </c>
      <c r="Q76" s="31" t="s">
        <v>493</v>
      </c>
      <c r="R76" s="60" t="s">
        <v>181</v>
      </c>
      <c r="S76" s="9" t="s">
        <v>86</v>
      </c>
      <c r="T76" s="9" t="s">
        <v>86</v>
      </c>
      <c r="U76" s="102" t="s">
        <v>494</v>
      </c>
      <c r="V76" s="162" t="s">
        <v>86</v>
      </c>
      <c r="W76" s="162"/>
      <c r="X76" s="170" t="str">
        <f t="shared" si="8"/>
        <v>X</v>
      </c>
      <c r="Y76" s="171"/>
      <c r="Z76" s="172" t="str">
        <f t="shared" si="2"/>
        <v>X</v>
      </c>
      <c r="AA76" s="4"/>
      <c r="AB76" s="4"/>
      <c r="AC76" s="4"/>
      <c r="AD76" s="4"/>
      <c r="AE76" s="4">
        <f t="shared" si="5"/>
        <v>1</v>
      </c>
      <c r="AF76" s="4">
        <f t="shared" si="3"/>
        <v>0</v>
      </c>
      <c r="AG76" s="4">
        <f t="shared" si="3"/>
        <v>1</v>
      </c>
      <c r="AH76" s="6"/>
      <c r="AJ76" s="1">
        <v>3</v>
      </c>
      <c r="AK76" t="str">
        <f t="shared" si="4"/>
        <v/>
      </c>
      <c r="AL76" s="1" t="s">
        <v>95</v>
      </c>
      <c r="AM76" t="str">
        <f t="shared" si="6"/>
        <v/>
      </c>
      <c r="AN76" s="1" t="s">
        <v>95</v>
      </c>
      <c r="AO76" t="str">
        <f t="shared" si="7"/>
        <v/>
      </c>
      <c r="AP76" s="1" t="s">
        <v>486</v>
      </c>
    </row>
    <row r="77" spans="1:42">
      <c r="A77" s="98" t="s">
        <v>495</v>
      </c>
      <c r="B77" s="220" t="s">
        <v>496</v>
      </c>
      <c r="C77" s="5" t="s">
        <v>497</v>
      </c>
      <c r="D77" s="181"/>
      <c r="E77" s="204"/>
      <c r="F77" s="5" t="str">
        <f t="shared" ca="1" si="0"/>
        <v/>
      </c>
      <c r="G77" s="215"/>
      <c r="H77" s="239">
        <v>39</v>
      </c>
      <c r="I77" s="230">
        <v>3</v>
      </c>
      <c r="J77" s="62" t="s">
        <v>498</v>
      </c>
      <c r="K77" s="17" t="s">
        <v>233</v>
      </c>
      <c r="L77" s="64" t="s">
        <v>100</v>
      </c>
      <c r="M77" s="13" t="s">
        <v>499</v>
      </c>
      <c r="N77" s="115" t="s">
        <v>163</v>
      </c>
      <c r="O77" s="114" t="s">
        <v>164</v>
      </c>
      <c r="P77" s="10" t="s">
        <v>500</v>
      </c>
      <c r="Q77" s="31" t="s">
        <v>501</v>
      </c>
      <c r="R77" s="60" t="s">
        <v>196</v>
      </c>
      <c r="S77" s="9" t="s">
        <v>86</v>
      </c>
      <c r="T77" s="9" t="s">
        <v>86</v>
      </c>
      <c r="U77" s="102" t="s">
        <v>502</v>
      </c>
      <c r="V77" s="162" t="s">
        <v>86</v>
      </c>
      <c r="W77" s="162"/>
      <c r="X77" s="170" t="str">
        <f t="shared" si="8"/>
        <v>X</v>
      </c>
      <c r="Y77" s="171"/>
      <c r="Z77" s="172" t="str">
        <f t="shared" si="2"/>
        <v>X</v>
      </c>
      <c r="AA77" s="4"/>
      <c r="AB77" s="4"/>
      <c r="AC77" s="4"/>
      <c r="AD77" s="4"/>
      <c r="AE77" s="4">
        <f t="shared" si="5"/>
        <v>1</v>
      </c>
      <c r="AF77" s="4">
        <f t="shared" si="3"/>
        <v>0</v>
      </c>
      <c r="AG77" s="4">
        <f t="shared" si="3"/>
        <v>1</v>
      </c>
      <c r="AH77" s="6"/>
      <c r="AJ77" s="1">
        <v>3</v>
      </c>
      <c r="AK77" t="str">
        <f t="shared" si="4"/>
        <v/>
      </c>
      <c r="AL77" s="1" t="s">
        <v>95</v>
      </c>
      <c r="AM77" t="str">
        <f t="shared" si="6"/>
        <v/>
      </c>
      <c r="AN77" s="1" t="s">
        <v>95</v>
      </c>
      <c r="AO77" t="str">
        <f t="shared" si="7"/>
        <v/>
      </c>
      <c r="AP77" s="1" t="s">
        <v>486</v>
      </c>
    </row>
    <row r="78" spans="1:42">
      <c r="A78" s="98" t="s">
        <v>503</v>
      </c>
      <c r="B78" s="220" t="s">
        <v>504</v>
      </c>
      <c r="C78" s="5" t="s">
        <v>505</v>
      </c>
      <c r="D78" s="181"/>
      <c r="E78" s="204"/>
      <c r="F78" s="5" t="str">
        <f t="shared" ca="1" si="0"/>
        <v/>
      </c>
      <c r="G78" s="215"/>
      <c r="H78" s="239">
        <v>40</v>
      </c>
      <c r="I78" s="230">
        <v>3</v>
      </c>
      <c r="J78" s="62" t="s">
        <v>506</v>
      </c>
      <c r="K78" s="17" t="s">
        <v>117</v>
      </c>
      <c r="L78" s="64" t="s">
        <v>115</v>
      </c>
      <c r="M78" s="13" t="s">
        <v>507</v>
      </c>
      <c r="N78" s="109" t="s">
        <v>177</v>
      </c>
      <c r="O78" s="112" t="s">
        <v>178</v>
      </c>
      <c r="P78" s="10" t="s">
        <v>508</v>
      </c>
      <c r="Q78" s="31" t="s">
        <v>509</v>
      </c>
      <c r="R78" s="60" t="s">
        <v>210</v>
      </c>
      <c r="S78" s="9" t="s">
        <v>86</v>
      </c>
      <c r="T78" s="9" t="s">
        <v>86</v>
      </c>
      <c r="U78" s="102" t="s">
        <v>510</v>
      </c>
      <c r="V78" s="162" t="s">
        <v>86</v>
      </c>
      <c r="W78" s="162"/>
      <c r="X78" s="170" t="str">
        <f t="shared" si="8"/>
        <v>X</v>
      </c>
      <c r="Y78" s="171"/>
      <c r="Z78" s="172" t="str">
        <f t="shared" si="2"/>
        <v>X</v>
      </c>
      <c r="AA78" s="4"/>
      <c r="AB78" s="4"/>
      <c r="AC78" s="4"/>
      <c r="AD78" s="4"/>
      <c r="AE78" s="4">
        <f t="shared" si="5"/>
        <v>1</v>
      </c>
      <c r="AF78" s="4">
        <f t="shared" si="3"/>
        <v>0</v>
      </c>
      <c r="AG78" s="4">
        <f t="shared" si="3"/>
        <v>1</v>
      </c>
      <c r="AH78" s="6"/>
      <c r="AJ78" s="1">
        <v>3</v>
      </c>
      <c r="AK78" t="str">
        <f t="shared" si="4"/>
        <v/>
      </c>
      <c r="AL78" s="1" t="s">
        <v>95</v>
      </c>
      <c r="AM78" t="str">
        <f t="shared" si="6"/>
        <v/>
      </c>
      <c r="AN78" s="1" t="s">
        <v>95</v>
      </c>
      <c r="AO78" t="str">
        <f t="shared" si="7"/>
        <v/>
      </c>
      <c r="AP78" s="1" t="s">
        <v>486</v>
      </c>
    </row>
    <row r="79" spans="1:42">
      <c r="A79" s="98" t="s">
        <v>511</v>
      </c>
      <c r="B79" s="220" t="s">
        <v>512</v>
      </c>
      <c r="C79" s="5" t="s">
        <v>513</v>
      </c>
      <c r="D79" s="181"/>
      <c r="E79" s="204"/>
      <c r="F79" s="5" t="str">
        <f t="shared" ca="1" si="0"/>
        <v/>
      </c>
      <c r="G79" s="215"/>
      <c r="H79" s="239">
        <v>41</v>
      </c>
      <c r="I79" s="230">
        <v>3</v>
      </c>
      <c r="J79" s="62" t="s">
        <v>514</v>
      </c>
      <c r="K79" s="17" t="s">
        <v>189</v>
      </c>
      <c r="L79" s="64" t="s">
        <v>129</v>
      </c>
      <c r="M79" s="13" t="s">
        <v>515</v>
      </c>
      <c r="N79" s="109" t="s">
        <v>88</v>
      </c>
      <c r="O79" s="112" t="s">
        <v>89</v>
      </c>
      <c r="P79" s="10" t="s">
        <v>516</v>
      </c>
      <c r="Q79" s="31" t="s">
        <v>517</v>
      </c>
      <c r="R79" s="60" t="s">
        <v>224</v>
      </c>
      <c r="S79" s="53" t="s">
        <v>131</v>
      </c>
      <c r="T79" s="9" t="s">
        <v>86</v>
      </c>
      <c r="U79" s="102" t="s">
        <v>518</v>
      </c>
      <c r="V79" s="162" t="s">
        <v>86</v>
      </c>
      <c r="W79" s="162"/>
      <c r="X79" s="170" t="str">
        <f t="shared" si="8"/>
        <v>X</v>
      </c>
      <c r="Y79" s="171"/>
      <c r="Z79" s="172" t="str">
        <f t="shared" si="2"/>
        <v>X</v>
      </c>
      <c r="AA79" s="4"/>
      <c r="AB79" s="4"/>
      <c r="AC79" s="4"/>
      <c r="AD79" s="4"/>
      <c r="AE79" s="4">
        <f t="shared" si="5"/>
        <v>1</v>
      </c>
      <c r="AF79" s="4">
        <f t="shared" si="3"/>
        <v>0</v>
      </c>
      <c r="AG79" s="4">
        <f t="shared" si="3"/>
        <v>1</v>
      </c>
      <c r="AH79" s="6"/>
      <c r="AJ79" s="1">
        <v>3</v>
      </c>
      <c r="AK79" t="str">
        <f t="shared" si="4"/>
        <v/>
      </c>
      <c r="AL79" s="1" t="s">
        <v>95</v>
      </c>
      <c r="AM79" t="str">
        <f t="shared" si="6"/>
        <v/>
      </c>
      <c r="AN79" s="1" t="s">
        <v>95</v>
      </c>
      <c r="AO79" t="str">
        <f t="shared" si="7"/>
        <v/>
      </c>
      <c r="AP79" s="1" t="s">
        <v>486</v>
      </c>
    </row>
    <row r="80" spans="1:42">
      <c r="A80" s="98" t="s">
        <v>519</v>
      </c>
      <c r="B80" s="220" t="s">
        <v>520</v>
      </c>
      <c r="C80" s="5" t="s">
        <v>521</v>
      </c>
      <c r="D80" s="181"/>
      <c r="E80" s="204"/>
      <c r="F80" s="5" t="str">
        <f t="shared" ca="1" si="0"/>
        <v/>
      </c>
      <c r="G80" s="215"/>
      <c r="H80" s="239">
        <v>42</v>
      </c>
      <c r="I80" s="230">
        <v>3</v>
      </c>
      <c r="J80" s="62" t="s">
        <v>522</v>
      </c>
      <c r="K80" s="17" t="s">
        <v>218</v>
      </c>
      <c r="L80" s="64" t="s">
        <v>143</v>
      </c>
      <c r="M80" s="13" t="s">
        <v>523</v>
      </c>
      <c r="N80" s="115" t="s">
        <v>104</v>
      </c>
      <c r="O80" s="114" t="s">
        <v>105</v>
      </c>
      <c r="P80" s="10" t="s">
        <v>524</v>
      </c>
      <c r="Q80" s="31" t="s">
        <v>525</v>
      </c>
      <c r="R80" s="60" t="s">
        <v>239</v>
      </c>
      <c r="S80" s="9" t="s">
        <v>86</v>
      </c>
      <c r="T80" s="9" t="s">
        <v>86</v>
      </c>
      <c r="U80" s="102" t="s">
        <v>526</v>
      </c>
      <c r="V80" s="162" t="s">
        <v>86</v>
      </c>
      <c r="W80" s="162"/>
      <c r="X80" s="170" t="str">
        <f t="shared" si="8"/>
        <v>X</v>
      </c>
      <c r="Y80" s="171"/>
      <c r="Z80" s="172" t="str">
        <f t="shared" si="2"/>
        <v>X</v>
      </c>
      <c r="AA80" s="4"/>
      <c r="AB80" s="4"/>
      <c r="AC80" s="4"/>
      <c r="AD80" s="4"/>
      <c r="AE80" s="4">
        <f t="shared" si="5"/>
        <v>1</v>
      </c>
      <c r="AF80" s="4">
        <f t="shared" si="3"/>
        <v>0</v>
      </c>
      <c r="AG80" s="4">
        <f t="shared" si="3"/>
        <v>1</v>
      </c>
      <c r="AH80" s="6"/>
      <c r="AJ80" s="1">
        <v>3</v>
      </c>
      <c r="AK80" t="str">
        <f t="shared" si="4"/>
        <v/>
      </c>
      <c r="AL80" s="1" t="s">
        <v>95</v>
      </c>
      <c r="AM80" t="str">
        <f t="shared" si="6"/>
        <v/>
      </c>
      <c r="AN80" s="1" t="s">
        <v>95</v>
      </c>
      <c r="AO80" t="str">
        <f t="shared" si="7"/>
        <v/>
      </c>
      <c r="AP80" s="1" t="s">
        <v>486</v>
      </c>
    </row>
    <row r="81" spans="1:42">
      <c r="A81" s="98" t="s">
        <v>527</v>
      </c>
      <c r="B81" s="220" t="s">
        <v>528</v>
      </c>
      <c r="C81" s="5" t="s">
        <v>529</v>
      </c>
      <c r="D81" s="181"/>
      <c r="E81" s="204"/>
      <c r="F81" s="5" t="str">
        <f t="shared" ca="1" si="0"/>
        <v/>
      </c>
      <c r="G81" s="215"/>
      <c r="H81" s="239">
        <v>43</v>
      </c>
      <c r="I81" s="230">
        <v>3</v>
      </c>
      <c r="J81" s="62" t="s">
        <v>530</v>
      </c>
      <c r="K81" s="17" t="s">
        <v>233</v>
      </c>
      <c r="L81" s="9" t="s">
        <v>531</v>
      </c>
      <c r="M81" s="13" t="s">
        <v>532</v>
      </c>
      <c r="N81" s="109" t="s">
        <v>119</v>
      </c>
      <c r="O81" s="112" t="s">
        <v>120</v>
      </c>
      <c r="P81" s="10" t="s">
        <v>533</v>
      </c>
      <c r="Q81" s="31" t="s">
        <v>534</v>
      </c>
      <c r="R81" s="60" t="s">
        <v>251</v>
      </c>
      <c r="S81" s="9" t="s">
        <v>86</v>
      </c>
      <c r="T81" s="9" t="s">
        <v>86</v>
      </c>
      <c r="U81" s="102" t="s">
        <v>535</v>
      </c>
      <c r="V81" s="162" t="s">
        <v>86</v>
      </c>
      <c r="W81" s="162"/>
      <c r="X81" s="170" t="str">
        <f t="shared" si="8"/>
        <v>X</v>
      </c>
      <c r="Y81" s="171"/>
      <c r="Z81" s="172" t="str">
        <f t="shared" si="2"/>
        <v>X</v>
      </c>
      <c r="AA81" s="4"/>
      <c r="AB81" s="4"/>
      <c r="AC81" s="4"/>
      <c r="AD81" s="4"/>
      <c r="AE81" s="4">
        <f t="shared" si="5"/>
        <v>1</v>
      </c>
      <c r="AF81" s="4">
        <f t="shared" si="3"/>
        <v>0</v>
      </c>
      <c r="AG81" s="4">
        <f t="shared" si="3"/>
        <v>1</v>
      </c>
      <c r="AH81" s="6"/>
      <c r="AJ81" s="1">
        <v>3</v>
      </c>
      <c r="AK81" t="str">
        <f t="shared" si="4"/>
        <v/>
      </c>
      <c r="AL81" s="1" t="s">
        <v>95</v>
      </c>
      <c r="AM81" t="str">
        <f t="shared" si="6"/>
        <v/>
      </c>
      <c r="AN81" s="1" t="s">
        <v>95</v>
      </c>
      <c r="AO81" t="str">
        <f t="shared" si="7"/>
        <v/>
      </c>
      <c r="AP81" s="1" t="s">
        <v>486</v>
      </c>
    </row>
    <row r="82" spans="1:42">
      <c r="A82" s="98" t="s">
        <v>536</v>
      </c>
      <c r="B82" s="220" t="s">
        <v>537</v>
      </c>
      <c r="C82" s="5" t="s">
        <v>538</v>
      </c>
      <c r="D82" s="181"/>
      <c r="E82" s="204"/>
      <c r="F82" s="5" t="str">
        <f t="shared" ca="1" si="0"/>
        <v/>
      </c>
      <c r="G82" s="215"/>
      <c r="H82" s="239">
        <v>44</v>
      </c>
      <c r="I82" s="230">
        <v>3</v>
      </c>
      <c r="J82" s="62" t="s">
        <v>539</v>
      </c>
      <c r="K82" s="17" t="s">
        <v>117</v>
      </c>
      <c r="L82" s="53" t="s">
        <v>131</v>
      </c>
      <c r="M82" s="13" t="s">
        <v>540</v>
      </c>
      <c r="N82" s="115" t="s">
        <v>133</v>
      </c>
      <c r="O82" s="114" t="s">
        <v>134</v>
      </c>
      <c r="P82" s="10" t="s">
        <v>541</v>
      </c>
      <c r="Q82" s="31" t="s">
        <v>542</v>
      </c>
      <c r="R82" s="60" t="s">
        <v>263</v>
      </c>
      <c r="S82" s="55" t="s">
        <v>93</v>
      </c>
      <c r="T82" s="9" t="s">
        <v>86</v>
      </c>
      <c r="U82" s="102" t="s">
        <v>543</v>
      </c>
      <c r="V82" s="162" t="s">
        <v>86</v>
      </c>
      <c r="W82" s="162"/>
      <c r="X82" s="170" t="str">
        <f t="shared" si="8"/>
        <v>X</v>
      </c>
      <c r="Y82" s="171"/>
      <c r="Z82" s="172" t="str">
        <f t="shared" si="2"/>
        <v>X</v>
      </c>
      <c r="AA82" s="4"/>
      <c r="AB82" s="4"/>
      <c r="AC82" s="4"/>
      <c r="AD82" s="4"/>
      <c r="AE82" s="4">
        <f t="shared" si="5"/>
        <v>1</v>
      </c>
      <c r="AF82" s="4">
        <f t="shared" si="3"/>
        <v>0</v>
      </c>
      <c r="AG82" s="4">
        <f t="shared" si="3"/>
        <v>1</v>
      </c>
      <c r="AH82" s="6"/>
      <c r="AJ82" s="1">
        <v>3</v>
      </c>
      <c r="AK82" t="str">
        <f t="shared" si="4"/>
        <v/>
      </c>
      <c r="AL82" s="1" t="s">
        <v>95</v>
      </c>
      <c r="AM82" t="str">
        <f t="shared" si="6"/>
        <v/>
      </c>
      <c r="AN82" s="1" t="s">
        <v>95</v>
      </c>
      <c r="AO82" t="str">
        <f t="shared" si="7"/>
        <v/>
      </c>
      <c r="AP82" s="1" t="s">
        <v>486</v>
      </c>
    </row>
    <row r="83" spans="1:42">
      <c r="A83" s="98" t="s">
        <v>544</v>
      </c>
      <c r="B83" s="220" t="s">
        <v>545</v>
      </c>
      <c r="C83" s="5" t="s">
        <v>546</v>
      </c>
      <c r="D83" s="181"/>
      <c r="E83" s="204"/>
      <c r="F83" s="5" t="str">
        <f t="shared" ca="1" si="0"/>
        <v/>
      </c>
      <c r="G83" s="215"/>
      <c r="H83" s="239">
        <v>45</v>
      </c>
      <c r="I83" s="230">
        <v>3</v>
      </c>
      <c r="J83" s="62" t="s">
        <v>547</v>
      </c>
      <c r="K83" s="17" t="s">
        <v>218</v>
      </c>
      <c r="L83" s="21" t="s">
        <v>145</v>
      </c>
      <c r="M83" s="13" t="s">
        <v>548</v>
      </c>
      <c r="N83" s="109" t="s">
        <v>88</v>
      </c>
      <c r="O83" s="112" t="s">
        <v>89</v>
      </c>
      <c r="P83" s="10" t="s">
        <v>549</v>
      </c>
      <c r="Q83" s="31" t="s">
        <v>550</v>
      </c>
      <c r="R83" s="60" t="s">
        <v>273</v>
      </c>
      <c r="S83" s="9" t="s">
        <v>86</v>
      </c>
      <c r="T83" s="9" t="s">
        <v>86</v>
      </c>
      <c r="U83" s="102" t="s">
        <v>551</v>
      </c>
      <c r="V83" s="162" t="s">
        <v>86</v>
      </c>
      <c r="W83" s="162"/>
      <c r="X83" s="170" t="str">
        <f t="shared" si="8"/>
        <v>X</v>
      </c>
      <c r="Y83" s="171"/>
      <c r="Z83" s="172" t="str">
        <f t="shared" si="2"/>
        <v>X</v>
      </c>
      <c r="AA83" s="4"/>
      <c r="AB83" s="4"/>
      <c r="AC83" s="4"/>
      <c r="AD83" s="4"/>
      <c r="AE83" s="4">
        <f t="shared" si="5"/>
        <v>1</v>
      </c>
      <c r="AF83" s="4">
        <f t="shared" si="3"/>
        <v>0</v>
      </c>
      <c r="AG83" s="4">
        <f t="shared" si="3"/>
        <v>1</v>
      </c>
      <c r="AH83" s="6"/>
      <c r="AJ83" s="1">
        <v>3</v>
      </c>
      <c r="AK83" t="str">
        <f t="shared" si="4"/>
        <v/>
      </c>
      <c r="AL83" s="1" t="s">
        <v>95</v>
      </c>
      <c r="AM83" t="str">
        <f t="shared" si="6"/>
        <v/>
      </c>
      <c r="AN83" s="1" t="s">
        <v>95</v>
      </c>
      <c r="AO83" t="str">
        <f t="shared" si="7"/>
        <v/>
      </c>
      <c r="AP83" s="1" t="s">
        <v>486</v>
      </c>
    </row>
    <row r="84" spans="1:42">
      <c r="A84" s="98" t="s">
        <v>552</v>
      </c>
      <c r="B84" s="220" t="s">
        <v>553</v>
      </c>
      <c r="C84" s="5" t="s">
        <v>554</v>
      </c>
      <c r="D84" s="216"/>
      <c r="E84" s="204"/>
      <c r="F84" s="5" t="str">
        <f t="shared" ca="1" si="0"/>
        <v/>
      </c>
      <c r="G84" s="215"/>
      <c r="H84" s="239">
        <v>46</v>
      </c>
      <c r="I84" s="231">
        <v>2</v>
      </c>
      <c r="J84" s="58" t="s">
        <v>86</v>
      </c>
      <c r="K84" s="17" t="s">
        <v>233</v>
      </c>
      <c r="L84" s="21" t="s">
        <v>555</v>
      </c>
      <c r="M84" s="13" t="s">
        <v>556</v>
      </c>
      <c r="N84" s="115" t="s">
        <v>104</v>
      </c>
      <c r="O84" s="114" t="s">
        <v>105</v>
      </c>
      <c r="P84" s="10" t="s">
        <v>557</v>
      </c>
      <c r="Q84" s="31" t="s">
        <v>558</v>
      </c>
      <c r="R84" s="60" t="s">
        <v>284</v>
      </c>
      <c r="S84" s="9" t="s">
        <v>86</v>
      </c>
      <c r="T84" s="9" t="s">
        <v>86</v>
      </c>
      <c r="U84" s="102" t="s">
        <v>559</v>
      </c>
      <c r="V84" s="162" t="s">
        <v>86</v>
      </c>
      <c r="W84" s="162"/>
      <c r="X84" s="170" t="str">
        <f t="shared" si="8"/>
        <v>X</v>
      </c>
      <c r="Y84" s="171"/>
      <c r="Z84" s="172" t="str">
        <f t="shared" si="2"/>
        <v>X</v>
      </c>
      <c r="AA84" s="4"/>
      <c r="AB84" s="4"/>
      <c r="AC84" s="4"/>
      <c r="AD84" s="4"/>
      <c r="AE84" s="4">
        <f t="shared" si="5"/>
        <v>1</v>
      </c>
      <c r="AF84" s="4">
        <f t="shared" si="3"/>
        <v>0</v>
      </c>
      <c r="AG84" s="4">
        <f t="shared" si="3"/>
        <v>1</v>
      </c>
      <c r="AH84" s="6"/>
      <c r="AJ84" s="1">
        <v>2</v>
      </c>
      <c r="AK84" t="str">
        <f t="shared" si="4"/>
        <v/>
      </c>
      <c r="AL84" s="1" t="s">
        <v>95</v>
      </c>
      <c r="AM84" t="str">
        <f t="shared" si="6"/>
        <v/>
      </c>
      <c r="AN84" s="1" t="s">
        <v>95</v>
      </c>
      <c r="AO84" t="str">
        <f t="shared" si="7"/>
        <v/>
      </c>
      <c r="AP84" s="1" t="s">
        <v>433</v>
      </c>
    </row>
    <row r="85" spans="1:42">
      <c r="A85" s="98" t="s">
        <v>560</v>
      </c>
      <c r="B85" s="220" t="s">
        <v>519</v>
      </c>
      <c r="C85" s="5" t="s">
        <v>561</v>
      </c>
      <c r="D85" s="217"/>
      <c r="E85" s="204"/>
      <c r="F85" s="5" t="str">
        <f t="shared" ca="1" si="0"/>
        <v/>
      </c>
      <c r="G85" s="215"/>
      <c r="H85" s="239">
        <v>47</v>
      </c>
      <c r="I85" s="229">
        <v>0</v>
      </c>
      <c r="J85" s="23" t="s">
        <v>562</v>
      </c>
      <c r="K85" s="23" t="s">
        <v>563</v>
      </c>
      <c r="L85" s="9" t="s">
        <v>86</v>
      </c>
      <c r="M85" s="13" t="s">
        <v>564</v>
      </c>
      <c r="N85" s="109" t="s">
        <v>119</v>
      </c>
      <c r="O85" s="112" t="s">
        <v>120</v>
      </c>
      <c r="P85" s="10" t="s">
        <v>565</v>
      </c>
      <c r="Q85" s="31" t="s">
        <v>566</v>
      </c>
      <c r="R85" s="60" t="s">
        <v>293</v>
      </c>
      <c r="S85" s="9" t="s">
        <v>86</v>
      </c>
      <c r="T85" s="59" t="s">
        <v>161</v>
      </c>
      <c r="U85" s="102" t="s">
        <v>567</v>
      </c>
      <c r="V85" s="162" t="s">
        <v>86</v>
      </c>
      <c r="W85" s="162"/>
      <c r="X85" s="170" t="str">
        <f t="shared" si="8"/>
        <v>X</v>
      </c>
      <c r="Y85" s="171"/>
      <c r="Z85" s="172" t="str">
        <f t="shared" si="2"/>
        <v>X</v>
      </c>
      <c r="AA85" s="4"/>
      <c r="AB85" s="4"/>
      <c r="AC85" s="4"/>
      <c r="AD85" s="4"/>
      <c r="AE85" s="4">
        <f t="shared" si="5"/>
        <v>1</v>
      </c>
      <c r="AF85" s="4">
        <f t="shared" si="3"/>
        <v>0</v>
      </c>
      <c r="AG85" s="4">
        <f t="shared" si="3"/>
        <v>1</v>
      </c>
      <c r="AH85" s="6"/>
      <c r="AJ85" s="1">
        <v>0</v>
      </c>
      <c r="AK85" t="str">
        <f t="shared" si="4"/>
        <v/>
      </c>
      <c r="AL85" s="1" t="s">
        <v>95</v>
      </c>
      <c r="AM85" t="str">
        <f t="shared" si="6"/>
        <v/>
      </c>
      <c r="AN85" s="1" t="s">
        <v>95</v>
      </c>
      <c r="AO85" t="str">
        <f t="shared" si="7"/>
        <v/>
      </c>
      <c r="AP85" s="1" t="s">
        <v>433</v>
      </c>
    </row>
    <row r="86" spans="1:42">
      <c r="A86" s="98" t="s">
        <v>520</v>
      </c>
      <c r="B86" s="220" t="s">
        <v>568</v>
      </c>
      <c r="C86" s="5" t="s">
        <v>569</v>
      </c>
      <c r="D86" s="181"/>
      <c r="E86" s="204"/>
      <c r="F86" s="5" t="str">
        <f t="shared" ca="1" si="0"/>
        <v/>
      </c>
      <c r="G86" s="215"/>
      <c r="H86" s="239">
        <v>48</v>
      </c>
      <c r="I86" s="229">
        <v>0</v>
      </c>
      <c r="J86" s="23" t="s">
        <v>570</v>
      </c>
      <c r="K86" s="23" t="s">
        <v>571</v>
      </c>
      <c r="L86" s="9" t="s">
        <v>86</v>
      </c>
      <c r="M86" s="13" t="s">
        <v>572</v>
      </c>
      <c r="N86" s="115" t="s">
        <v>133</v>
      </c>
      <c r="O86" s="114" t="s">
        <v>134</v>
      </c>
      <c r="P86" s="10" t="s">
        <v>573</v>
      </c>
      <c r="Q86" s="31" t="s">
        <v>574</v>
      </c>
      <c r="R86" s="60" t="s">
        <v>92</v>
      </c>
      <c r="S86" s="9" t="s">
        <v>86</v>
      </c>
      <c r="T86" s="59" t="s">
        <v>190</v>
      </c>
      <c r="U86" s="102" t="s">
        <v>575</v>
      </c>
      <c r="V86" s="162" t="s">
        <v>86</v>
      </c>
      <c r="W86" s="162"/>
      <c r="X86" s="170" t="str">
        <f t="shared" si="8"/>
        <v>X</v>
      </c>
      <c r="Y86" s="171"/>
      <c r="Z86" s="172" t="str">
        <f t="shared" si="2"/>
        <v>X</v>
      </c>
      <c r="AA86" s="4"/>
      <c r="AB86" s="4"/>
      <c r="AC86" s="4"/>
      <c r="AD86" s="4"/>
      <c r="AE86" s="4">
        <f t="shared" si="5"/>
        <v>1</v>
      </c>
      <c r="AF86" s="4">
        <f t="shared" si="3"/>
        <v>0</v>
      </c>
      <c r="AG86" s="4">
        <f t="shared" si="3"/>
        <v>1</v>
      </c>
      <c r="AH86" s="6"/>
      <c r="AI86"/>
      <c r="AJ86">
        <v>0</v>
      </c>
      <c r="AK86" t="str">
        <f t="shared" si="4"/>
        <v/>
      </c>
      <c r="AL86" t="s">
        <v>95</v>
      </c>
      <c r="AM86" t="str">
        <f t="shared" si="6"/>
        <v/>
      </c>
      <c r="AN86" t="s">
        <v>95</v>
      </c>
      <c r="AO86" t="str">
        <f t="shared" si="7"/>
        <v/>
      </c>
      <c r="AP86" s="1" t="s">
        <v>433</v>
      </c>
    </row>
    <row r="87" spans="1:42">
      <c r="A87" s="98" t="s">
        <v>576</v>
      </c>
      <c r="B87" s="220" t="s">
        <v>487</v>
      </c>
      <c r="C87" s="5" t="s">
        <v>577</v>
      </c>
      <c r="D87" s="181"/>
      <c r="E87" s="204"/>
      <c r="F87" s="5" t="str">
        <f t="shared" ca="1" si="0"/>
        <v/>
      </c>
      <c r="G87" s="215"/>
      <c r="H87" s="239">
        <v>49</v>
      </c>
      <c r="I87" s="229">
        <v>0</v>
      </c>
      <c r="J87" s="23" t="s">
        <v>578</v>
      </c>
      <c r="K87" s="17" t="s">
        <v>189</v>
      </c>
      <c r="L87" s="127" t="s">
        <v>450</v>
      </c>
      <c r="M87" s="13" t="s">
        <v>579</v>
      </c>
      <c r="N87" s="109" t="s">
        <v>147</v>
      </c>
      <c r="O87" s="112" t="s">
        <v>148</v>
      </c>
      <c r="P87" s="10" t="s">
        <v>580</v>
      </c>
      <c r="Q87" s="31" t="s">
        <v>581</v>
      </c>
      <c r="R87" s="60" t="s">
        <v>108</v>
      </c>
      <c r="S87" s="59" t="s">
        <v>175</v>
      </c>
      <c r="T87" s="59" t="s">
        <v>182</v>
      </c>
      <c r="U87" s="102" t="s">
        <v>582</v>
      </c>
      <c r="V87" s="164" t="s">
        <v>583</v>
      </c>
      <c r="W87" s="257"/>
      <c r="X87" s="170" t="str">
        <f t="shared" si="8"/>
        <v>X</v>
      </c>
      <c r="Y87" s="171"/>
      <c r="Z87" s="172" t="str">
        <f t="shared" si="2"/>
        <v>X</v>
      </c>
      <c r="AA87" s="4"/>
      <c r="AB87" s="4"/>
      <c r="AC87" s="4"/>
      <c r="AD87" s="4"/>
      <c r="AE87" s="4">
        <f t="shared" si="5"/>
        <v>1</v>
      </c>
      <c r="AF87" s="4">
        <f t="shared" si="3"/>
        <v>0</v>
      </c>
      <c r="AG87" s="4">
        <f t="shared" si="3"/>
        <v>1</v>
      </c>
      <c r="AH87" s="6"/>
      <c r="AJ87" s="1">
        <v>0</v>
      </c>
      <c r="AK87" t="str">
        <f t="shared" si="4"/>
        <v/>
      </c>
      <c r="AL87" s="1" t="s">
        <v>95</v>
      </c>
      <c r="AM87" t="str">
        <f t="shared" si="6"/>
        <v/>
      </c>
      <c r="AN87" s="1" t="s">
        <v>95</v>
      </c>
      <c r="AO87" t="str">
        <f t="shared" si="7"/>
        <v/>
      </c>
      <c r="AP87" s="1" t="s">
        <v>433</v>
      </c>
    </row>
    <row r="88" spans="1:42">
      <c r="A88" s="98" t="s">
        <v>584</v>
      </c>
      <c r="B88" s="220" t="s">
        <v>585</v>
      </c>
      <c r="C88" s="5" t="s">
        <v>586</v>
      </c>
      <c r="D88" s="181"/>
      <c r="E88" s="204"/>
      <c r="F88" s="5" t="str">
        <f t="shared" ca="1" si="0"/>
        <v/>
      </c>
      <c r="G88" s="215"/>
      <c r="H88" s="239">
        <v>50</v>
      </c>
      <c r="I88" s="231">
        <v>2</v>
      </c>
      <c r="J88" s="59" t="s">
        <v>587</v>
      </c>
      <c r="K88" s="17" t="s">
        <v>189</v>
      </c>
      <c r="L88" s="11" t="s">
        <v>84</v>
      </c>
      <c r="M88" s="13" t="s">
        <v>588</v>
      </c>
      <c r="N88" s="115" t="s">
        <v>163</v>
      </c>
      <c r="O88" s="114" t="s">
        <v>164</v>
      </c>
      <c r="P88" s="10" t="s">
        <v>589</v>
      </c>
      <c r="Q88" s="31" t="s">
        <v>590</v>
      </c>
      <c r="R88" s="60" t="s">
        <v>123</v>
      </c>
      <c r="S88" s="14" t="s">
        <v>240</v>
      </c>
      <c r="T88" s="9" t="s">
        <v>86</v>
      </c>
      <c r="U88" s="102" t="s">
        <v>591</v>
      </c>
      <c r="V88" s="162" t="s">
        <v>86</v>
      </c>
      <c r="W88" s="162"/>
      <c r="X88" s="170" t="str">
        <f t="shared" si="8"/>
        <v>X</v>
      </c>
      <c r="Y88" s="171"/>
      <c r="Z88" s="172" t="str">
        <f t="shared" si="2"/>
        <v>X</v>
      </c>
      <c r="AA88" s="4"/>
      <c r="AB88" s="4"/>
      <c r="AC88" s="4"/>
      <c r="AD88" s="4"/>
      <c r="AE88" s="4">
        <f t="shared" si="5"/>
        <v>1</v>
      </c>
      <c r="AF88" s="4">
        <f t="shared" si="3"/>
        <v>0</v>
      </c>
      <c r="AG88" s="4">
        <f t="shared" si="3"/>
        <v>1</v>
      </c>
      <c r="AH88" s="6"/>
      <c r="AJ88" s="1">
        <v>2</v>
      </c>
      <c r="AK88" t="str">
        <f t="shared" si="4"/>
        <v/>
      </c>
      <c r="AL88" s="1" t="s">
        <v>95</v>
      </c>
      <c r="AM88" t="str">
        <f t="shared" si="6"/>
        <v/>
      </c>
      <c r="AN88" s="1" t="s">
        <v>95</v>
      </c>
      <c r="AO88" t="str">
        <f t="shared" si="7"/>
        <v/>
      </c>
      <c r="AP88" s="1" t="s">
        <v>592</v>
      </c>
    </row>
    <row r="89" spans="1:42">
      <c r="A89" s="98" t="s">
        <v>593</v>
      </c>
      <c r="B89" s="220" t="s">
        <v>594</v>
      </c>
      <c r="C89" s="5" t="s">
        <v>595</v>
      </c>
      <c r="D89" s="181"/>
      <c r="E89" s="204"/>
      <c r="F89" s="5" t="str">
        <f t="shared" ca="1" si="0"/>
        <v/>
      </c>
      <c r="G89" s="215"/>
      <c r="H89" s="239">
        <v>51</v>
      </c>
      <c r="I89" s="231">
        <v>2</v>
      </c>
      <c r="J89" s="59" t="s">
        <v>596</v>
      </c>
      <c r="K89" s="17" t="s">
        <v>117</v>
      </c>
      <c r="L89" s="63" t="s">
        <v>100</v>
      </c>
      <c r="M89" s="13" t="s">
        <v>597</v>
      </c>
      <c r="N89" s="109" t="s">
        <v>177</v>
      </c>
      <c r="O89" s="112" t="s">
        <v>178</v>
      </c>
      <c r="P89" s="10" t="s">
        <v>598</v>
      </c>
      <c r="Q89" s="31" t="s">
        <v>599</v>
      </c>
      <c r="R89" s="60" t="s">
        <v>137</v>
      </c>
      <c r="S89" s="9" t="s">
        <v>86</v>
      </c>
      <c r="T89" s="9" t="s">
        <v>86</v>
      </c>
      <c r="U89" s="102" t="s">
        <v>600</v>
      </c>
      <c r="V89" s="162" t="s">
        <v>86</v>
      </c>
      <c r="W89" s="162"/>
      <c r="X89" s="170" t="str">
        <f t="shared" si="8"/>
        <v>X</v>
      </c>
      <c r="Y89" s="171"/>
      <c r="Z89" s="172" t="str">
        <f t="shared" si="2"/>
        <v>X</v>
      </c>
      <c r="AA89" s="4"/>
      <c r="AB89" s="4"/>
      <c r="AC89" s="4"/>
      <c r="AD89" s="4"/>
      <c r="AE89" s="4">
        <f t="shared" si="5"/>
        <v>1</v>
      </c>
      <c r="AF89" s="4">
        <f t="shared" si="3"/>
        <v>0</v>
      </c>
      <c r="AG89" s="4">
        <f t="shared" si="3"/>
        <v>1</v>
      </c>
      <c r="AH89" s="6"/>
      <c r="AI89"/>
      <c r="AJ89">
        <v>2</v>
      </c>
      <c r="AK89" t="str">
        <f t="shared" si="4"/>
        <v/>
      </c>
      <c r="AL89" t="s">
        <v>95</v>
      </c>
      <c r="AM89" t="str">
        <f t="shared" si="6"/>
        <v/>
      </c>
      <c r="AN89" t="s">
        <v>95</v>
      </c>
      <c r="AO89" t="str">
        <f t="shared" si="7"/>
        <v/>
      </c>
      <c r="AP89" s="1" t="s">
        <v>592</v>
      </c>
    </row>
    <row r="90" spans="1:42">
      <c r="A90" s="98" t="s">
        <v>601</v>
      </c>
      <c r="B90" s="220" t="s">
        <v>602</v>
      </c>
      <c r="C90" s="5" t="s">
        <v>603</v>
      </c>
      <c r="D90" s="181"/>
      <c r="E90" s="204"/>
      <c r="F90" s="5" t="str">
        <f t="shared" ca="1" si="0"/>
        <v/>
      </c>
      <c r="G90" s="215"/>
      <c r="H90" s="239">
        <v>52</v>
      </c>
      <c r="I90" s="231">
        <v>2</v>
      </c>
      <c r="J90" s="104" t="s">
        <v>396</v>
      </c>
      <c r="K90" s="17" t="s">
        <v>218</v>
      </c>
      <c r="L90" s="63" t="s">
        <v>115</v>
      </c>
      <c r="M90" s="13" t="s">
        <v>604</v>
      </c>
      <c r="N90" s="115" t="s">
        <v>192</v>
      </c>
      <c r="O90" s="114" t="s">
        <v>193</v>
      </c>
      <c r="P90" s="10" t="s">
        <v>605</v>
      </c>
      <c r="Q90" s="31" t="s">
        <v>606</v>
      </c>
      <c r="R90" s="60" t="s">
        <v>151</v>
      </c>
      <c r="S90" s="55" t="s">
        <v>93</v>
      </c>
      <c r="T90" s="59" t="s">
        <v>161</v>
      </c>
      <c r="U90" s="102" t="s">
        <v>607</v>
      </c>
      <c r="V90" s="258" t="s">
        <v>608</v>
      </c>
      <c r="W90" s="258" t="s">
        <v>609</v>
      </c>
      <c r="X90" s="170" t="str">
        <f t="shared" si="8"/>
        <v>X</v>
      </c>
      <c r="Y90" s="171"/>
      <c r="Z90" s="172" t="str">
        <f t="shared" si="2"/>
        <v>X</v>
      </c>
      <c r="AA90" s="7"/>
      <c r="AB90" s="7"/>
      <c r="AC90" s="7"/>
      <c r="AD90" s="7"/>
      <c r="AE90" s="4">
        <f t="shared" si="5"/>
        <v>1</v>
      </c>
      <c r="AF90" s="4">
        <f t="shared" si="3"/>
        <v>0</v>
      </c>
      <c r="AG90" s="4">
        <f t="shared" si="3"/>
        <v>1</v>
      </c>
      <c r="AH90" s="6"/>
      <c r="AI90"/>
      <c r="AJ90">
        <v>2</v>
      </c>
      <c r="AK90" t="str">
        <f t="shared" si="4"/>
        <v/>
      </c>
      <c r="AL90" t="s">
        <v>95</v>
      </c>
      <c r="AM90" t="str">
        <f t="shared" si="6"/>
        <v/>
      </c>
      <c r="AN90" t="s">
        <v>95</v>
      </c>
      <c r="AO90" t="str">
        <f t="shared" si="7"/>
        <v/>
      </c>
      <c r="AP90" s="1" t="s">
        <v>610</v>
      </c>
    </row>
    <row r="91" spans="1:42">
      <c r="A91" s="98" t="s">
        <v>611</v>
      </c>
      <c r="B91" s="220" t="s">
        <v>612</v>
      </c>
      <c r="C91" s="5" t="s">
        <v>613</v>
      </c>
      <c r="D91" s="181"/>
      <c r="E91" s="204"/>
      <c r="F91" s="5" t="str">
        <f t="shared" ca="1" si="0"/>
        <v/>
      </c>
      <c r="G91" s="215"/>
      <c r="H91" s="239">
        <v>53</v>
      </c>
      <c r="I91" s="231">
        <v>2</v>
      </c>
      <c r="J91" s="127" t="s">
        <v>450</v>
      </c>
      <c r="K91" s="17" t="s">
        <v>233</v>
      </c>
      <c r="L91" s="63" t="s">
        <v>129</v>
      </c>
      <c r="M91" s="13" t="s">
        <v>614</v>
      </c>
      <c r="N91" s="109" t="s">
        <v>88</v>
      </c>
      <c r="O91" s="112" t="s">
        <v>89</v>
      </c>
      <c r="P91" s="10" t="s">
        <v>615</v>
      </c>
      <c r="Q91" s="31" t="s">
        <v>616</v>
      </c>
      <c r="R91" s="60" t="s">
        <v>167</v>
      </c>
      <c r="S91" s="9" t="s">
        <v>86</v>
      </c>
      <c r="T91" s="59" t="s">
        <v>190</v>
      </c>
      <c r="U91" s="102" t="s">
        <v>617</v>
      </c>
      <c r="V91" s="162" t="s">
        <v>86</v>
      </c>
      <c r="W91" s="162"/>
      <c r="X91" s="170" t="str">
        <f t="shared" si="8"/>
        <v>X</v>
      </c>
      <c r="Y91" s="171"/>
      <c r="Z91" s="172" t="str">
        <f t="shared" si="2"/>
        <v>X</v>
      </c>
      <c r="AA91" s="7"/>
      <c r="AB91" s="7"/>
      <c r="AC91" s="7"/>
      <c r="AD91" s="7"/>
      <c r="AE91" s="4">
        <f t="shared" si="5"/>
        <v>1</v>
      </c>
      <c r="AF91" s="4">
        <f t="shared" si="3"/>
        <v>0</v>
      </c>
      <c r="AG91" s="4">
        <f t="shared" si="3"/>
        <v>1</v>
      </c>
      <c r="AH91" s="6"/>
      <c r="AI91"/>
      <c r="AJ91">
        <v>2</v>
      </c>
      <c r="AK91" t="str">
        <f t="shared" si="4"/>
        <v/>
      </c>
      <c r="AL91" t="s">
        <v>95</v>
      </c>
      <c r="AM91" t="str">
        <f t="shared" si="6"/>
        <v/>
      </c>
      <c r="AN91" t="s">
        <v>95</v>
      </c>
      <c r="AO91" t="str">
        <f t="shared" si="7"/>
        <v/>
      </c>
      <c r="AP91" s="1" t="s">
        <v>610</v>
      </c>
    </row>
    <row r="92" spans="1:42">
      <c r="A92" s="98" t="s">
        <v>618</v>
      </c>
      <c r="B92" s="220" t="s">
        <v>619</v>
      </c>
      <c r="C92" s="5" t="s">
        <v>620</v>
      </c>
      <c r="D92" s="181"/>
      <c r="E92" s="204"/>
      <c r="F92" s="5" t="str">
        <f t="shared" ca="1" si="0"/>
        <v/>
      </c>
      <c r="G92" s="215"/>
      <c r="H92" s="239">
        <v>54</v>
      </c>
      <c r="I92" s="231">
        <v>2</v>
      </c>
      <c r="J92" s="127" t="s">
        <v>583</v>
      </c>
      <c r="K92" s="17" t="s">
        <v>189</v>
      </c>
      <c r="L92" s="63" t="s">
        <v>143</v>
      </c>
      <c r="M92" s="13" t="s">
        <v>621</v>
      </c>
      <c r="N92" s="115" t="s">
        <v>104</v>
      </c>
      <c r="O92" s="114" t="s">
        <v>105</v>
      </c>
      <c r="P92" s="10" t="s">
        <v>622</v>
      </c>
      <c r="Q92" s="31" t="s">
        <v>623</v>
      </c>
      <c r="R92" s="60" t="s">
        <v>181</v>
      </c>
      <c r="S92" s="59" t="s">
        <v>175</v>
      </c>
      <c r="T92" s="59" t="s">
        <v>182</v>
      </c>
      <c r="U92" s="102" t="s">
        <v>624</v>
      </c>
      <c r="V92" s="162" t="s">
        <v>86</v>
      </c>
      <c r="W92" s="162"/>
      <c r="X92" s="170" t="str">
        <f t="shared" si="8"/>
        <v>X</v>
      </c>
      <c r="Y92" s="171"/>
      <c r="Z92" s="172" t="str">
        <f t="shared" si="2"/>
        <v>X</v>
      </c>
      <c r="AA92" s="7"/>
      <c r="AB92" s="7"/>
      <c r="AC92" s="7"/>
      <c r="AD92" s="7"/>
      <c r="AE92" s="4">
        <f t="shared" si="5"/>
        <v>1</v>
      </c>
      <c r="AF92" s="4">
        <f t="shared" si="3"/>
        <v>0</v>
      </c>
      <c r="AG92" s="4">
        <f t="shared" si="3"/>
        <v>1</v>
      </c>
      <c r="AH92" s="6"/>
      <c r="AJ92" s="1">
        <v>2</v>
      </c>
      <c r="AK92" t="str">
        <f t="shared" si="4"/>
        <v/>
      </c>
      <c r="AL92" s="1" t="s">
        <v>95</v>
      </c>
      <c r="AM92" t="str">
        <f t="shared" si="6"/>
        <v/>
      </c>
      <c r="AN92" s="1" t="s">
        <v>95</v>
      </c>
      <c r="AO92" t="str">
        <f t="shared" si="7"/>
        <v/>
      </c>
      <c r="AP92" s="1" t="s">
        <v>610</v>
      </c>
    </row>
    <row r="93" spans="1:42">
      <c r="A93" s="98" t="s">
        <v>625</v>
      </c>
      <c r="B93" s="220" t="s">
        <v>626</v>
      </c>
      <c r="C93" s="5" t="s">
        <v>627</v>
      </c>
      <c r="D93" s="181"/>
      <c r="E93" s="204"/>
      <c r="F93" s="5" t="str">
        <f t="shared" ca="1" si="0"/>
        <v/>
      </c>
      <c r="G93" s="215"/>
      <c r="H93" s="239">
        <v>55</v>
      </c>
      <c r="I93" s="231">
        <v>2</v>
      </c>
      <c r="J93" s="104" t="s">
        <v>198</v>
      </c>
      <c r="K93" s="17" t="s">
        <v>117</v>
      </c>
      <c r="L93" s="9" t="s">
        <v>531</v>
      </c>
      <c r="M93" s="13" t="s">
        <v>628</v>
      </c>
      <c r="N93" s="109" t="s">
        <v>119</v>
      </c>
      <c r="O93" s="112" t="s">
        <v>120</v>
      </c>
      <c r="P93" s="10" t="s">
        <v>629</v>
      </c>
      <c r="Q93" s="31" t="s">
        <v>630</v>
      </c>
      <c r="R93" s="60" t="s">
        <v>196</v>
      </c>
      <c r="S93" s="9" t="s">
        <v>86</v>
      </c>
      <c r="T93" s="59" t="s">
        <v>211</v>
      </c>
      <c r="U93" s="102" t="s">
        <v>631</v>
      </c>
      <c r="V93" s="162" t="s">
        <v>86</v>
      </c>
      <c r="W93" s="162"/>
      <c r="X93" s="170" t="str">
        <f t="shared" si="8"/>
        <v>X</v>
      </c>
      <c r="Y93" s="171"/>
      <c r="Z93" s="172" t="str">
        <f t="shared" si="2"/>
        <v>X</v>
      </c>
      <c r="AA93" s="7"/>
      <c r="AB93" s="7"/>
      <c r="AC93" s="7"/>
      <c r="AD93" s="7"/>
      <c r="AE93" s="4">
        <f t="shared" si="5"/>
        <v>1</v>
      </c>
      <c r="AF93" s="4">
        <f t="shared" si="3"/>
        <v>0</v>
      </c>
      <c r="AG93" s="4">
        <f t="shared" si="3"/>
        <v>1</v>
      </c>
      <c r="AH93" s="6"/>
      <c r="AJ93" s="1">
        <v>2</v>
      </c>
      <c r="AK93" t="str">
        <f t="shared" si="4"/>
        <v/>
      </c>
      <c r="AL93" s="1" t="s">
        <v>95</v>
      </c>
      <c r="AM93" t="str">
        <f t="shared" si="6"/>
        <v/>
      </c>
      <c r="AN93" s="1" t="s">
        <v>95</v>
      </c>
      <c r="AO93" t="str">
        <f t="shared" si="7"/>
        <v/>
      </c>
      <c r="AP93" s="1" t="s">
        <v>610</v>
      </c>
    </row>
    <row r="94" spans="1:42">
      <c r="A94" s="98" t="s">
        <v>632</v>
      </c>
      <c r="B94" s="220" t="s">
        <v>633</v>
      </c>
      <c r="C94" s="5" t="s">
        <v>634</v>
      </c>
      <c r="D94" s="181"/>
      <c r="E94" s="204"/>
      <c r="F94" s="5" t="str">
        <f t="shared" ca="1" si="0"/>
        <v/>
      </c>
      <c r="G94" s="215"/>
      <c r="H94" s="239">
        <v>56</v>
      </c>
      <c r="I94" s="231">
        <v>2</v>
      </c>
      <c r="J94" s="62" t="s">
        <v>234</v>
      </c>
      <c r="K94" s="17" t="s">
        <v>218</v>
      </c>
      <c r="L94" s="53" t="s">
        <v>131</v>
      </c>
      <c r="M94" s="13" t="s">
        <v>635</v>
      </c>
      <c r="N94" s="115" t="s">
        <v>133</v>
      </c>
      <c r="O94" s="114" t="s">
        <v>134</v>
      </c>
      <c r="P94" s="10" t="s">
        <v>636</v>
      </c>
      <c r="Q94" s="31" t="s">
        <v>637</v>
      </c>
      <c r="R94" s="60" t="s">
        <v>210</v>
      </c>
      <c r="S94" s="55" t="s">
        <v>93</v>
      </c>
      <c r="T94" s="59" t="s">
        <v>241</v>
      </c>
      <c r="U94" s="102" t="s">
        <v>638</v>
      </c>
      <c r="V94" s="162" t="s">
        <v>86</v>
      </c>
      <c r="W94" s="162"/>
      <c r="X94" s="170" t="str">
        <f t="shared" si="8"/>
        <v>X</v>
      </c>
      <c r="Y94" s="171"/>
      <c r="Z94" s="172" t="str">
        <f t="shared" si="2"/>
        <v>X</v>
      </c>
      <c r="AA94" s="7"/>
      <c r="AB94" s="7"/>
      <c r="AC94" s="7"/>
      <c r="AD94" s="7"/>
      <c r="AE94" s="4">
        <f t="shared" si="5"/>
        <v>1</v>
      </c>
      <c r="AF94" s="4">
        <f t="shared" si="3"/>
        <v>0</v>
      </c>
      <c r="AG94" s="4">
        <f t="shared" si="3"/>
        <v>1</v>
      </c>
      <c r="AH94" s="6"/>
      <c r="AJ94" s="1">
        <v>2</v>
      </c>
      <c r="AK94" t="str">
        <f t="shared" si="4"/>
        <v/>
      </c>
      <c r="AL94" s="1" t="s">
        <v>95</v>
      </c>
      <c r="AM94" t="str">
        <f t="shared" si="6"/>
        <v/>
      </c>
      <c r="AN94" s="1" t="s">
        <v>95</v>
      </c>
      <c r="AO94" t="str">
        <f t="shared" si="7"/>
        <v/>
      </c>
      <c r="AP94" s="1" t="s">
        <v>610</v>
      </c>
    </row>
    <row r="95" spans="1:42">
      <c r="A95" s="98" t="s">
        <v>202</v>
      </c>
      <c r="B95" s="220" t="s">
        <v>639</v>
      </c>
      <c r="C95" s="5" t="s">
        <v>640</v>
      </c>
      <c r="D95" s="181"/>
      <c r="E95" s="204"/>
      <c r="F95" s="5" t="str">
        <f t="shared" ca="1" si="0"/>
        <v/>
      </c>
      <c r="G95" s="215"/>
      <c r="H95" s="239">
        <v>57</v>
      </c>
      <c r="I95" s="231">
        <v>2</v>
      </c>
      <c r="J95" s="62" t="s">
        <v>370</v>
      </c>
      <c r="K95" s="17" t="s">
        <v>233</v>
      </c>
      <c r="L95" s="53" t="s">
        <v>131</v>
      </c>
      <c r="M95" s="13" t="s">
        <v>641</v>
      </c>
      <c r="N95" s="109" t="s">
        <v>147</v>
      </c>
      <c r="O95" s="112" t="s">
        <v>148</v>
      </c>
      <c r="P95" s="10" t="s">
        <v>642</v>
      </c>
      <c r="Q95" s="31" t="s">
        <v>643</v>
      </c>
      <c r="R95" s="60" t="s">
        <v>224</v>
      </c>
      <c r="S95" s="59" t="s">
        <v>225</v>
      </c>
      <c r="T95" s="59" t="s">
        <v>226</v>
      </c>
      <c r="U95" s="102" t="s">
        <v>644</v>
      </c>
      <c r="V95" s="162" t="s">
        <v>86</v>
      </c>
      <c r="W95" s="162"/>
      <c r="X95" s="170" t="str">
        <f t="shared" si="8"/>
        <v>X</v>
      </c>
      <c r="Y95" s="171"/>
      <c r="Z95" s="172" t="str">
        <f t="shared" si="2"/>
        <v>X</v>
      </c>
      <c r="AA95" s="7"/>
      <c r="AB95" s="7"/>
      <c r="AC95" s="7"/>
      <c r="AD95" s="7"/>
      <c r="AE95" s="4">
        <f t="shared" si="5"/>
        <v>1</v>
      </c>
      <c r="AF95" s="4">
        <f t="shared" si="3"/>
        <v>0</v>
      </c>
      <c r="AG95" s="4">
        <f t="shared" si="3"/>
        <v>1</v>
      </c>
      <c r="AH95" s="6"/>
      <c r="AJ95" s="1">
        <v>2</v>
      </c>
      <c r="AK95" t="str">
        <f t="shared" si="4"/>
        <v/>
      </c>
      <c r="AL95" s="1" t="s">
        <v>95</v>
      </c>
      <c r="AM95" t="str">
        <f t="shared" si="6"/>
        <v/>
      </c>
      <c r="AN95" s="1" t="s">
        <v>95</v>
      </c>
      <c r="AO95" t="str">
        <f t="shared" si="7"/>
        <v/>
      </c>
      <c r="AP95" s="1" t="s">
        <v>610</v>
      </c>
    </row>
    <row r="96" spans="1:42">
      <c r="A96" s="98" t="s">
        <v>86</v>
      </c>
      <c r="B96" s="220" t="s">
        <v>645</v>
      </c>
      <c r="C96" s="5" t="s">
        <v>646</v>
      </c>
      <c r="D96" s="181"/>
      <c r="E96" s="204"/>
      <c r="F96" s="5" t="str">
        <f t="shared" ca="1" si="0"/>
        <v/>
      </c>
      <c r="G96" s="215"/>
      <c r="H96" s="239">
        <v>58</v>
      </c>
      <c r="I96" s="229">
        <v>0</v>
      </c>
      <c r="J96" s="9" t="s">
        <v>86</v>
      </c>
      <c r="K96" s="9" t="s">
        <v>86</v>
      </c>
      <c r="L96" s="9" t="s">
        <v>86</v>
      </c>
      <c r="M96" s="13" t="s">
        <v>647</v>
      </c>
      <c r="N96" s="109" t="s">
        <v>147</v>
      </c>
      <c r="O96" s="114" t="s">
        <v>164</v>
      </c>
      <c r="P96" s="10" t="s">
        <v>648</v>
      </c>
      <c r="Q96" s="31" t="s">
        <v>649</v>
      </c>
      <c r="R96" s="60" t="s">
        <v>239</v>
      </c>
      <c r="S96" s="9" t="s">
        <v>86</v>
      </c>
      <c r="T96" s="9" t="s">
        <v>86</v>
      </c>
      <c r="U96" s="102" t="s">
        <v>650</v>
      </c>
      <c r="V96" s="162" t="s">
        <v>86</v>
      </c>
      <c r="W96" s="162"/>
      <c r="X96" s="170" t="str">
        <f t="shared" si="8"/>
        <v>X</v>
      </c>
      <c r="Y96" s="171"/>
      <c r="Z96" s="172" t="str">
        <f t="shared" si="2"/>
        <v/>
      </c>
      <c r="AA96" s="7"/>
      <c r="AB96" s="7"/>
      <c r="AC96" s="7"/>
      <c r="AD96" s="7"/>
      <c r="AE96" s="4">
        <f t="shared" si="5"/>
        <v>1</v>
      </c>
      <c r="AF96" s="4">
        <f t="shared" si="3"/>
        <v>0</v>
      </c>
      <c r="AG96" s="4">
        <f t="shared" si="3"/>
        <v>0</v>
      </c>
      <c r="AH96" s="6"/>
      <c r="AJ96" s="1">
        <v>0</v>
      </c>
      <c r="AK96" t="str">
        <f t="shared" si="4"/>
        <v/>
      </c>
      <c r="AL96" s="1" t="s">
        <v>95</v>
      </c>
      <c r="AM96" t="str">
        <f t="shared" si="6"/>
        <v/>
      </c>
      <c r="AN96" s="1" t="s">
        <v>86</v>
      </c>
      <c r="AO96" t="str">
        <f t="shared" si="7"/>
        <v/>
      </c>
      <c r="AP96" s="1" t="s">
        <v>96</v>
      </c>
    </row>
    <row r="97" spans="1:42">
      <c r="A97" s="98" t="s">
        <v>651</v>
      </c>
      <c r="B97" s="220" t="s">
        <v>652</v>
      </c>
      <c r="C97" s="5" t="s">
        <v>653</v>
      </c>
      <c r="D97" s="181"/>
      <c r="E97" s="204"/>
      <c r="F97" s="5" t="str">
        <f t="shared" ca="1" si="0"/>
        <v/>
      </c>
      <c r="G97" s="215"/>
      <c r="H97" s="239">
        <v>59</v>
      </c>
      <c r="I97" s="229">
        <v>0</v>
      </c>
      <c r="J97" s="9" t="s">
        <v>86</v>
      </c>
      <c r="K97" s="17" t="s">
        <v>189</v>
      </c>
      <c r="L97" s="9" t="s">
        <v>86</v>
      </c>
      <c r="M97" s="13" t="s">
        <v>654</v>
      </c>
      <c r="N97" s="109" t="s">
        <v>177</v>
      </c>
      <c r="O97" s="112" t="s">
        <v>178</v>
      </c>
      <c r="P97" s="10" t="s">
        <v>655</v>
      </c>
      <c r="Q97" s="31" t="s">
        <v>656</v>
      </c>
      <c r="R97" s="60" t="s">
        <v>251</v>
      </c>
      <c r="S97" s="9" t="s">
        <v>86</v>
      </c>
      <c r="T97" s="9" t="s">
        <v>86</v>
      </c>
      <c r="U97" s="102" t="s">
        <v>657</v>
      </c>
      <c r="V97" s="162" t="s">
        <v>86</v>
      </c>
      <c r="W97" s="162"/>
      <c r="X97" s="170" t="str">
        <f t="shared" si="8"/>
        <v>X</v>
      </c>
      <c r="Y97" s="171"/>
      <c r="Z97" s="172" t="str">
        <f t="shared" si="2"/>
        <v>X</v>
      </c>
      <c r="AA97" s="7"/>
      <c r="AB97" s="7"/>
      <c r="AC97" s="7"/>
      <c r="AD97" s="7"/>
      <c r="AE97" s="4">
        <f t="shared" si="5"/>
        <v>1</v>
      </c>
      <c r="AF97" s="4">
        <f t="shared" si="3"/>
        <v>0</v>
      </c>
      <c r="AG97" s="4">
        <f t="shared" si="3"/>
        <v>1</v>
      </c>
      <c r="AH97" s="6"/>
      <c r="AJ97" s="1">
        <v>0</v>
      </c>
      <c r="AK97" t="str">
        <f t="shared" si="4"/>
        <v/>
      </c>
      <c r="AL97" s="1" t="s">
        <v>95</v>
      </c>
      <c r="AM97" t="str">
        <f t="shared" si="6"/>
        <v/>
      </c>
      <c r="AN97" s="1" t="s">
        <v>95</v>
      </c>
      <c r="AO97" t="str">
        <f t="shared" si="7"/>
        <v/>
      </c>
      <c r="AP97" s="1" t="s">
        <v>96</v>
      </c>
    </row>
    <row r="98" spans="1:42">
      <c r="A98" s="98" t="s">
        <v>658</v>
      </c>
      <c r="B98" s="220" t="s">
        <v>659</v>
      </c>
      <c r="C98" s="5" t="s">
        <v>660</v>
      </c>
      <c r="D98" s="181"/>
      <c r="E98" s="204"/>
      <c r="F98" s="5" t="str">
        <f t="shared" ca="1" si="0"/>
        <v/>
      </c>
      <c r="G98" s="215"/>
      <c r="H98" s="239">
        <v>60</v>
      </c>
      <c r="I98" s="229">
        <v>0</v>
      </c>
      <c r="J98" s="9" t="s">
        <v>86</v>
      </c>
      <c r="K98" s="17" t="s">
        <v>117</v>
      </c>
      <c r="L98" s="9" t="s">
        <v>86</v>
      </c>
      <c r="M98" s="13" t="s">
        <v>661</v>
      </c>
      <c r="N98" s="109" t="s">
        <v>88</v>
      </c>
      <c r="O98" s="114" t="s">
        <v>193</v>
      </c>
      <c r="P98" s="10" t="s">
        <v>662</v>
      </c>
      <c r="Q98" s="31" t="s">
        <v>663</v>
      </c>
      <c r="R98" s="60" t="s">
        <v>263</v>
      </c>
      <c r="S98" s="9" t="s">
        <v>86</v>
      </c>
      <c r="T98" s="9" t="s">
        <v>86</v>
      </c>
      <c r="U98" s="102" t="s">
        <v>664</v>
      </c>
      <c r="V98" s="162" t="s">
        <v>86</v>
      </c>
      <c r="W98" s="162"/>
      <c r="X98" s="170" t="str">
        <f t="shared" si="8"/>
        <v>X</v>
      </c>
      <c r="Y98" s="171"/>
      <c r="Z98" s="172" t="str">
        <f t="shared" si="2"/>
        <v>X</v>
      </c>
      <c r="AA98" s="7"/>
      <c r="AB98" s="7"/>
      <c r="AC98" s="7"/>
      <c r="AD98" s="7"/>
      <c r="AE98" s="4">
        <f t="shared" si="5"/>
        <v>1</v>
      </c>
      <c r="AF98" s="4">
        <f t="shared" si="3"/>
        <v>0</v>
      </c>
      <c r="AG98" s="4">
        <f t="shared" si="3"/>
        <v>1</v>
      </c>
      <c r="AH98" s="6"/>
      <c r="AJ98" s="1">
        <v>0</v>
      </c>
      <c r="AK98" t="str">
        <f t="shared" si="4"/>
        <v/>
      </c>
      <c r="AL98" s="1" t="s">
        <v>95</v>
      </c>
      <c r="AM98" t="str">
        <f t="shared" si="6"/>
        <v/>
      </c>
      <c r="AN98" s="1" t="s">
        <v>95</v>
      </c>
      <c r="AO98" t="str">
        <f t="shared" si="7"/>
        <v/>
      </c>
      <c r="AP98" s="1" t="s">
        <v>96</v>
      </c>
    </row>
    <row r="99" spans="1:42">
      <c r="A99" s="98" t="s">
        <v>665</v>
      </c>
      <c r="B99" s="220" t="s">
        <v>666</v>
      </c>
      <c r="C99" s="5" t="s">
        <v>667</v>
      </c>
      <c r="D99" s="181"/>
      <c r="E99" s="206"/>
      <c r="F99" s="5" t="str">
        <f t="shared" ca="1" si="0"/>
        <v/>
      </c>
      <c r="G99" s="215"/>
      <c r="H99" s="239">
        <v>61</v>
      </c>
      <c r="I99" s="229">
        <v>0</v>
      </c>
      <c r="J99" s="24" t="s">
        <v>668</v>
      </c>
      <c r="K99" s="24" t="s">
        <v>669</v>
      </c>
      <c r="L99" s="59" t="s">
        <v>211</v>
      </c>
      <c r="M99" s="13" t="s">
        <v>670</v>
      </c>
      <c r="N99" s="115" t="s">
        <v>104</v>
      </c>
      <c r="O99" s="114" t="s">
        <v>105</v>
      </c>
      <c r="P99" s="10" t="s">
        <v>671</v>
      </c>
      <c r="Q99" s="31" t="s">
        <v>672</v>
      </c>
      <c r="R99" s="60" t="s">
        <v>273</v>
      </c>
      <c r="S99" s="9" t="s">
        <v>86</v>
      </c>
      <c r="T99" s="60" t="s">
        <v>86</v>
      </c>
      <c r="U99" s="102" t="s">
        <v>673</v>
      </c>
      <c r="V99" s="162" t="s">
        <v>86</v>
      </c>
      <c r="W99" s="162"/>
      <c r="X99" s="170" t="str">
        <f t="shared" si="8"/>
        <v>X</v>
      </c>
      <c r="Y99" s="171"/>
      <c r="Z99" s="172" t="str">
        <f t="shared" si="2"/>
        <v>X</v>
      </c>
      <c r="AA99" s="7"/>
      <c r="AB99" s="7"/>
      <c r="AC99" s="7"/>
      <c r="AD99" s="7"/>
      <c r="AE99" s="4">
        <f t="shared" si="5"/>
        <v>1</v>
      </c>
      <c r="AF99" s="4">
        <f t="shared" si="3"/>
        <v>0</v>
      </c>
      <c r="AG99" s="4">
        <f t="shared" si="3"/>
        <v>1</v>
      </c>
      <c r="AH99" s="6"/>
      <c r="AJ99" s="1">
        <v>0</v>
      </c>
      <c r="AK99" t="str">
        <f t="shared" si="4"/>
        <v/>
      </c>
      <c r="AL99" s="1" t="s">
        <v>95</v>
      </c>
      <c r="AM99" t="str">
        <f t="shared" si="6"/>
        <v/>
      </c>
      <c r="AN99" s="1" t="s">
        <v>95</v>
      </c>
      <c r="AO99" t="str">
        <f t="shared" si="7"/>
        <v/>
      </c>
      <c r="AP99" s="1" t="s">
        <v>111</v>
      </c>
    </row>
    <row r="100" spans="1:42">
      <c r="A100" s="98" t="s">
        <v>674</v>
      </c>
      <c r="B100" s="220" t="s">
        <v>675</v>
      </c>
      <c r="C100" s="5" t="s">
        <v>676</v>
      </c>
      <c r="D100" s="181"/>
      <c r="E100" s="206"/>
      <c r="F100" s="5" t="str">
        <f t="shared" ca="1" si="0"/>
        <v/>
      </c>
      <c r="G100" s="215"/>
      <c r="H100" s="239">
        <v>62</v>
      </c>
      <c r="I100" s="229">
        <v>0</v>
      </c>
      <c r="J100" s="24" t="s">
        <v>677</v>
      </c>
      <c r="K100" s="24" t="s">
        <v>678</v>
      </c>
      <c r="L100" s="59" t="s">
        <v>225</v>
      </c>
      <c r="M100" s="13" t="s">
        <v>679</v>
      </c>
      <c r="N100" s="109" t="s">
        <v>119</v>
      </c>
      <c r="O100" s="112" t="s">
        <v>120</v>
      </c>
      <c r="P100" s="10" t="s">
        <v>680</v>
      </c>
      <c r="Q100" s="31" t="s">
        <v>681</v>
      </c>
      <c r="R100" s="60" t="s">
        <v>284</v>
      </c>
      <c r="S100" s="59" t="s">
        <v>226</v>
      </c>
      <c r="T100" s="60" t="s">
        <v>86</v>
      </c>
      <c r="U100" s="102" t="s">
        <v>682</v>
      </c>
      <c r="V100" s="162" t="s">
        <v>86</v>
      </c>
      <c r="W100" s="162"/>
      <c r="X100" s="170" t="str">
        <f t="shared" si="8"/>
        <v>X</v>
      </c>
      <c r="Y100" s="171"/>
      <c r="Z100" s="172" t="str">
        <f t="shared" si="2"/>
        <v>X</v>
      </c>
      <c r="AA100" s="7"/>
      <c r="AB100" s="7"/>
      <c r="AC100" s="7"/>
      <c r="AD100" s="7"/>
      <c r="AE100" s="4">
        <f t="shared" si="5"/>
        <v>1</v>
      </c>
      <c r="AF100" s="4">
        <f t="shared" si="3"/>
        <v>0</v>
      </c>
      <c r="AG100" s="4">
        <f t="shared" si="3"/>
        <v>1</v>
      </c>
      <c r="AH100" s="6"/>
      <c r="AJ100" s="1">
        <v>0</v>
      </c>
      <c r="AK100" t="str">
        <f t="shared" si="4"/>
        <v/>
      </c>
      <c r="AL100" s="1" t="s">
        <v>95</v>
      </c>
      <c r="AM100" t="str">
        <f t="shared" si="6"/>
        <v/>
      </c>
      <c r="AN100" s="1" t="s">
        <v>95</v>
      </c>
      <c r="AO100" t="str">
        <f t="shared" si="7"/>
        <v/>
      </c>
      <c r="AP100" s="1" t="s">
        <v>111</v>
      </c>
    </row>
    <row r="101" spans="1:42">
      <c r="A101" s="98" t="s">
        <v>683</v>
      </c>
      <c r="B101" s="220" t="s">
        <v>684</v>
      </c>
      <c r="C101" s="5" t="s">
        <v>685</v>
      </c>
      <c r="D101" s="181"/>
      <c r="E101" s="204"/>
      <c r="F101" s="5" t="str">
        <f t="shared" ca="1" si="0"/>
        <v/>
      </c>
      <c r="G101" s="215"/>
      <c r="H101" s="239">
        <v>63</v>
      </c>
      <c r="I101" s="229">
        <v>0</v>
      </c>
      <c r="J101" s="24" t="s">
        <v>686</v>
      </c>
      <c r="K101" s="21" t="s">
        <v>59</v>
      </c>
      <c r="L101" s="59" t="s">
        <v>241</v>
      </c>
      <c r="M101" s="13" t="s">
        <v>687</v>
      </c>
      <c r="N101" s="115" t="s">
        <v>133</v>
      </c>
      <c r="O101" s="114" t="s">
        <v>134</v>
      </c>
      <c r="P101" s="10" t="s">
        <v>688</v>
      </c>
      <c r="Q101" s="31" t="s">
        <v>689</v>
      </c>
      <c r="R101" s="60" t="s">
        <v>293</v>
      </c>
      <c r="S101" s="14" t="s">
        <v>240</v>
      </c>
      <c r="T101" s="126" t="s">
        <v>197</v>
      </c>
      <c r="U101" s="126" t="s">
        <v>690</v>
      </c>
      <c r="V101" s="165" t="s">
        <v>243</v>
      </c>
      <c r="W101" s="257"/>
      <c r="X101" s="170" t="str">
        <f t="shared" si="8"/>
        <v>X</v>
      </c>
      <c r="Y101" s="171"/>
      <c r="Z101" s="172" t="str">
        <f t="shared" si="2"/>
        <v>X</v>
      </c>
      <c r="AA101" s="7"/>
      <c r="AB101" s="7"/>
      <c r="AC101" s="7"/>
      <c r="AD101" s="7"/>
      <c r="AE101" s="4">
        <f t="shared" si="5"/>
        <v>1</v>
      </c>
      <c r="AF101" s="4">
        <f t="shared" si="3"/>
        <v>0</v>
      </c>
      <c r="AG101" s="4">
        <f t="shared" si="3"/>
        <v>1</v>
      </c>
      <c r="AH101" s="6"/>
      <c r="AJ101" s="1">
        <v>0</v>
      </c>
      <c r="AK101" t="str">
        <f t="shared" si="4"/>
        <v/>
      </c>
      <c r="AL101" s="1" t="s">
        <v>95</v>
      </c>
      <c r="AM101" t="str">
        <f t="shared" si="6"/>
        <v/>
      </c>
      <c r="AN101" s="1" t="s">
        <v>95</v>
      </c>
      <c r="AO101" t="str">
        <f t="shared" si="7"/>
        <v/>
      </c>
      <c r="AP101" s="1" t="s">
        <v>111</v>
      </c>
    </row>
    <row r="102" spans="1:42">
      <c r="A102" s="98" t="s">
        <v>691</v>
      </c>
      <c r="B102" s="220" t="s">
        <v>560</v>
      </c>
      <c r="C102" s="5" t="s">
        <v>692</v>
      </c>
      <c r="D102" s="181"/>
      <c r="E102" s="204"/>
      <c r="F102" s="5" t="str">
        <f t="shared" ref="F102:F165" ca="1" si="9">IF(M102="",C102,IF(G102="","",OFFSET(J102,0,G102)))</f>
        <v/>
      </c>
      <c r="G102" s="215"/>
      <c r="H102" s="239">
        <v>64</v>
      </c>
      <c r="I102" s="230">
        <v>3</v>
      </c>
      <c r="J102" s="62" t="s">
        <v>693</v>
      </c>
      <c r="K102" s="21" t="s">
        <v>145</v>
      </c>
      <c r="L102" s="53" t="s">
        <v>131</v>
      </c>
      <c r="M102" s="13" t="s">
        <v>694</v>
      </c>
      <c r="N102" s="109" t="s">
        <v>147</v>
      </c>
      <c r="O102" s="115" t="s">
        <v>192</v>
      </c>
      <c r="P102" s="10" t="s">
        <v>695</v>
      </c>
      <c r="Q102" s="31" t="s">
        <v>696</v>
      </c>
      <c r="R102" s="60" t="s">
        <v>92</v>
      </c>
      <c r="S102" s="59" t="s">
        <v>138</v>
      </c>
      <c r="T102" s="9" t="s">
        <v>86</v>
      </c>
      <c r="U102" s="102" t="s">
        <v>697</v>
      </c>
      <c r="V102" s="162" t="s">
        <v>86</v>
      </c>
      <c r="W102" s="162"/>
      <c r="X102" s="170" t="str">
        <f t="shared" ref="X102:X133" si="10">IF(B102="","","X")</f>
        <v>X</v>
      </c>
      <c r="Y102" s="171"/>
      <c r="Z102" s="172" t="str">
        <f t="shared" ref="Z102:Z165" si="11">IF(A102="","","X")</f>
        <v>X</v>
      </c>
      <c r="AA102" s="7"/>
      <c r="AB102" s="7"/>
      <c r="AC102" s="7"/>
      <c r="AD102" s="7"/>
      <c r="AE102" s="4">
        <f t="shared" si="5"/>
        <v>1</v>
      </c>
      <c r="AF102" s="4">
        <f t="shared" si="3"/>
        <v>0</v>
      </c>
      <c r="AG102" s="4">
        <f t="shared" si="3"/>
        <v>1</v>
      </c>
      <c r="AH102" s="6"/>
      <c r="AI102"/>
      <c r="AJ102">
        <v>3</v>
      </c>
      <c r="AK102" t="str">
        <f t="shared" ref="AK102:AK165" si="12">IF(I102=AJ102,"","CHANGE")</f>
        <v/>
      </c>
      <c r="AL102" t="s">
        <v>95</v>
      </c>
      <c r="AM102" t="str">
        <f t="shared" si="6"/>
        <v/>
      </c>
      <c r="AN102" t="s">
        <v>95</v>
      </c>
      <c r="AO102" t="str">
        <f t="shared" si="7"/>
        <v/>
      </c>
      <c r="AP102" s="1" t="s">
        <v>486</v>
      </c>
    </row>
    <row r="103" spans="1:42">
      <c r="A103" s="98" t="s">
        <v>568</v>
      </c>
      <c r="B103" s="220" t="s">
        <v>470</v>
      </c>
      <c r="C103" s="5" t="s">
        <v>698</v>
      </c>
      <c r="D103" s="181"/>
      <c r="E103" s="204"/>
      <c r="F103" s="5" t="str">
        <f t="shared" ca="1" si="9"/>
        <v/>
      </c>
      <c r="G103" s="215"/>
      <c r="H103" s="239">
        <v>65</v>
      </c>
      <c r="I103" s="230">
        <v>3</v>
      </c>
      <c r="J103" s="62" t="s">
        <v>699</v>
      </c>
      <c r="K103" s="21" t="s">
        <v>145</v>
      </c>
      <c r="L103" s="53" t="s">
        <v>131</v>
      </c>
      <c r="M103" s="13" t="s">
        <v>700</v>
      </c>
      <c r="N103" s="109" t="s">
        <v>177</v>
      </c>
      <c r="O103" s="112" t="s">
        <v>178</v>
      </c>
      <c r="P103" s="10" t="s">
        <v>701</v>
      </c>
      <c r="Q103" s="31" t="s">
        <v>702</v>
      </c>
      <c r="R103" s="60" t="s">
        <v>108</v>
      </c>
      <c r="S103" s="9" t="s">
        <v>86</v>
      </c>
      <c r="T103" s="9" t="s">
        <v>86</v>
      </c>
      <c r="U103" s="102" t="s">
        <v>703</v>
      </c>
      <c r="V103" s="162" t="s">
        <v>86</v>
      </c>
      <c r="W103" s="162"/>
      <c r="X103" s="170" t="str">
        <f t="shared" si="10"/>
        <v>X</v>
      </c>
      <c r="Y103" s="171"/>
      <c r="Z103" s="172" t="str">
        <f t="shared" si="11"/>
        <v>X</v>
      </c>
      <c r="AA103" s="7"/>
      <c r="AB103" s="7"/>
      <c r="AC103" s="7"/>
      <c r="AD103" s="7"/>
      <c r="AE103" s="4">
        <f t="shared" ref="AE103:AE166" si="13">IF(X103="",0,1)</f>
        <v>1</v>
      </c>
      <c r="AF103" s="4">
        <f t="shared" ref="AF103:AG166" si="14">IF(Y103="",0,1)</f>
        <v>0</v>
      </c>
      <c r="AG103" s="4">
        <f t="shared" si="14"/>
        <v>1</v>
      </c>
      <c r="AH103" s="6"/>
      <c r="AJ103" s="1">
        <v>3</v>
      </c>
      <c r="AK103" t="str">
        <f t="shared" si="12"/>
        <v/>
      </c>
      <c r="AL103" s="1" t="s">
        <v>95</v>
      </c>
      <c r="AM103" t="str">
        <f t="shared" ref="AM103:AM166" si="15">IF(X103=AL103,"","&lt;--")</f>
        <v/>
      </c>
      <c r="AN103" s="1" t="s">
        <v>95</v>
      </c>
      <c r="AO103" t="str">
        <f t="shared" ref="AO103:AO166" si="16">IF(Z103=AN103,"","&lt;---")</f>
        <v/>
      </c>
      <c r="AP103" s="1" t="s">
        <v>486</v>
      </c>
    </row>
    <row r="104" spans="1:42">
      <c r="A104" s="98" t="s">
        <v>704</v>
      </c>
      <c r="B104" s="220" t="s">
        <v>705</v>
      </c>
      <c r="C104" s="5" t="s">
        <v>706</v>
      </c>
      <c r="D104" s="181"/>
      <c r="E104" s="204"/>
      <c r="F104" s="5" t="str">
        <f t="shared" ca="1" si="9"/>
        <v/>
      </c>
      <c r="G104" s="215"/>
      <c r="H104" s="239">
        <v>66</v>
      </c>
      <c r="I104" s="230">
        <v>3</v>
      </c>
      <c r="J104" s="62" t="s">
        <v>707</v>
      </c>
      <c r="K104" s="21" t="s">
        <v>59</v>
      </c>
      <c r="L104" s="53" t="s">
        <v>131</v>
      </c>
      <c r="M104" s="13" t="s">
        <v>708</v>
      </c>
      <c r="N104" s="109" t="s">
        <v>88</v>
      </c>
      <c r="O104" s="112" t="s">
        <v>89</v>
      </c>
      <c r="P104" s="10" t="s">
        <v>709</v>
      </c>
      <c r="Q104" s="31" t="s">
        <v>710</v>
      </c>
      <c r="R104" s="60" t="s">
        <v>123</v>
      </c>
      <c r="S104" s="9" t="s">
        <v>86</v>
      </c>
      <c r="T104" s="9" t="s">
        <v>86</v>
      </c>
      <c r="U104" s="102" t="s">
        <v>711</v>
      </c>
      <c r="V104" s="162" t="s">
        <v>86</v>
      </c>
      <c r="W104" s="162"/>
      <c r="X104" s="170" t="str">
        <f t="shared" si="10"/>
        <v>X</v>
      </c>
      <c r="Y104" s="171"/>
      <c r="Z104" s="172" t="str">
        <f t="shared" si="11"/>
        <v>X</v>
      </c>
      <c r="AA104" s="7"/>
      <c r="AB104" s="7"/>
      <c r="AC104" s="7"/>
      <c r="AD104" s="7"/>
      <c r="AE104" s="4">
        <f t="shared" si="13"/>
        <v>1</v>
      </c>
      <c r="AF104" s="4">
        <f t="shared" si="14"/>
        <v>0</v>
      </c>
      <c r="AG104" s="4">
        <f t="shared" si="14"/>
        <v>1</v>
      </c>
      <c r="AH104" s="6"/>
      <c r="AJ104" s="1">
        <v>3</v>
      </c>
      <c r="AK104" t="str">
        <f t="shared" si="12"/>
        <v/>
      </c>
      <c r="AL104" s="1" t="s">
        <v>95</v>
      </c>
      <c r="AM104" t="str">
        <f t="shared" si="15"/>
        <v/>
      </c>
      <c r="AN104" s="1" t="s">
        <v>95</v>
      </c>
      <c r="AO104" t="str">
        <f t="shared" si="16"/>
        <v/>
      </c>
      <c r="AP104" s="1" t="s">
        <v>486</v>
      </c>
    </row>
    <row r="105" spans="1:42">
      <c r="A105" s="98" t="s">
        <v>712</v>
      </c>
      <c r="B105" s="220" t="s">
        <v>713</v>
      </c>
      <c r="C105" s="5" t="s">
        <v>714</v>
      </c>
      <c r="D105" s="181"/>
      <c r="E105" s="204"/>
      <c r="F105" s="5" t="str">
        <f t="shared" ca="1" si="9"/>
        <v/>
      </c>
      <c r="G105" s="215"/>
      <c r="H105" s="239">
        <v>67</v>
      </c>
      <c r="I105" s="230">
        <v>3</v>
      </c>
      <c r="J105" s="62" t="s">
        <v>715</v>
      </c>
      <c r="K105" s="21" t="s">
        <v>59</v>
      </c>
      <c r="L105" s="53" t="s">
        <v>131</v>
      </c>
      <c r="M105" s="13" t="s">
        <v>716</v>
      </c>
      <c r="N105" s="115" t="s">
        <v>104</v>
      </c>
      <c r="O105" s="114" t="s">
        <v>105</v>
      </c>
      <c r="P105" s="10" t="s">
        <v>717</v>
      </c>
      <c r="Q105" s="31" t="s">
        <v>718</v>
      </c>
      <c r="R105" s="60" t="s">
        <v>137</v>
      </c>
      <c r="S105" s="9" t="s">
        <v>86</v>
      </c>
      <c r="T105" s="9" t="s">
        <v>86</v>
      </c>
      <c r="U105" s="102" t="s">
        <v>719</v>
      </c>
      <c r="V105" s="162" t="s">
        <v>86</v>
      </c>
      <c r="W105" s="162"/>
      <c r="X105" s="170" t="str">
        <f t="shared" si="10"/>
        <v>X</v>
      </c>
      <c r="Y105" s="171"/>
      <c r="Z105" s="172" t="str">
        <f t="shared" si="11"/>
        <v>X</v>
      </c>
      <c r="AA105" s="7"/>
      <c r="AB105" s="7"/>
      <c r="AC105" s="7"/>
      <c r="AD105" s="7"/>
      <c r="AE105" s="4">
        <f t="shared" si="13"/>
        <v>1</v>
      </c>
      <c r="AF105" s="4">
        <f t="shared" si="14"/>
        <v>0</v>
      </c>
      <c r="AG105" s="4">
        <f t="shared" si="14"/>
        <v>1</v>
      </c>
      <c r="AH105" s="6"/>
      <c r="AJ105" s="1">
        <v>3</v>
      </c>
      <c r="AK105" t="str">
        <f t="shared" si="12"/>
        <v/>
      </c>
      <c r="AL105" s="1" t="s">
        <v>95</v>
      </c>
      <c r="AM105" t="str">
        <f t="shared" si="15"/>
        <v/>
      </c>
      <c r="AN105" s="1" t="s">
        <v>95</v>
      </c>
      <c r="AO105" t="str">
        <f t="shared" si="16"/>
        <v/>
      </c>
      <c r="AP105" s="1" t="s">
        <v>486</v>
      </c>
    </row>
    <row r="106" spans="1:42">
      <c r="A106" s="98" t="s">
        <v>720</v>
      </c>
      <c r="B106" s="220" t="s">
        <v>721</v>
      </c>
      <c r="C106" s="5" t="s">
        <v>722</v>
      </c>
      <c r="D106" s="181"/>
      <c r="E106" s="204"/>
      <c r="F106" s="5" t="str">
        <f t="shared" ca="1" si="9"/>
        <v/>
      </c>
      <c r="G106" s="215"/>
      <c r="H106" s="239">
        <v>68</v>
      </c>
      <c r="I106" s="230">
        <v>3</v>
      </c>
      <c r="J106" s="62" t="s">
        <v>723</v>
      </c>
      <c r="K106" s="53" t="s">
        <v>131</v>
      </c>
      <c r="L106" s="9" t="s">
        <v>86</v>
      </c>
      <c r="M106" s="13" t="s">
        <v>724</v>
      </c>
      <c r="N106" s="109" t="s">
        <v>119</v>
      </c>
      <c r="O106" s="112" t="s">
        <v>120</v>
      </c>
      <c r="P106" s="10" t="s">
        <v>725</v>
      </c>
      <c r="Q106" s="31" t="s">
        <v>726</v>
      </c>
      <c r="R106" s="60" t="s">
        <v>151</v>
      </c>
      <c r="S106" s="9" t="s">
        <v>86</v>
      </c>
      <c r="T106" s="9" t="s">
        <v>86</v>
      </c>
      <c r="U106" s="102" t="s">
        <v>727</v>
      </c>
      <c r="V106" s="162" t="s">
        <v>86</v>
      </c>
      <c r="W106" s="162"/>
      <c r="X106" s="170" t="str">
        <f t="shared" si="10"/>
        <v>X</v>
      </c>
      <c r="Y106" s="171"/>
      <c r="Z106" s="172" t="str">
        <f t="shared" si="11"/>
        <v>X</v>
      </c>
      <c r="AA106" s="7"/>
      <c r="AB106" s="7"/>
      <c r="AC106" s="7"/>
      <c r="AD106" s="7"/>
      <c r="AE106" s="4">
        <f t="shared" si="13"/>
        <v>1</v>
      </c>
      <c r="AF106" s="4">
        <f t="shared" si="14"/>
        <v>0</v>
      </c>
      <c r="AG106" s="4">
        <f t="shared" si="14"/>
        <v>1</v>
      </c>
      <c r="AH106" s="6"/>
      <c r="AJ106" s="1">
        <v>3</v>
      </c>
      <c r="AK106" t="str">
        <f t="shared" si="12"/>
        <v/>
      </c>
      <c r="AL106" s="1" t="s">
        <v>95</v>
      </c>
      <c r="AM106" t="str">
        <f t="shared" si="15"/>
        <v/>
      </c>
      <c r="AN106" s="1" t="s">
        <v>95</v>
      </c>
      <c r="AO106" t="str">
        <f t="shared" si="16"/>
        <v/>
      </c>
      <c r="AP106" s="1" t="s">
        <v>486</v>
      </c>
    </row>
    <row r="107" spans="1:42">
      <c r="A107" s="98" t="s">
        <v>728</v>
      </c>
      <c r="B107" s="220" t="s">
        <v>729</v>
      </c>
      <c r="C107" s="5" t="s">
        <v>730</v>
      </c>
      <c r="D107" s="181"/>
      <c r="E107" s="204"/>
      <c r="F107" s="5" t="str">
        <f t="shared" ca="1" si="9"/>
        <v/>
      </c>
      <c r="G107" s="215"/>
      <c r="H107" s="239">
        <v>69</v>
      </c>
      <c r="I107" s="230">
        <v>3</v>
      </c>
      <c r="J107" s="62" t="s">
        <v>731</v>
      </c>
      <c r="K107" s="21" t="s">
        <v>145</v>
      </c>
      <c r="L107" s="53" t="s">
        <v>131</v>
      </c>
      <c r="M107" s="13" t="s">
        <v>732</v>
      </c>
      <c r="N107" s="115" t="s">
        <v>133</v>
      </c>
      <c r="O107" s="114" t="s">
        <v>134</v>
      </c>
      <c r="P107" s="10" t="s">
        <v>733</v>
      </c>
      <c r="Q107" s="31" t="s">
        <v>734</v>
      </c>
      <c r="R107" s="60" t="s">
        <v>167</v>
      </c>
      <c r="S107" s="9" t="s">
        <v>86</v>
      </c>
      <c r="T107" s="9" t="s">
        <v>86</v>
      </c>
      <c r="U107" s="102" t="s">
        <v>735</v>
      </c>
      <c r="V107" s="162" t="s">
        <v>86</v>
      </c>
      <c r="W107" s="162"/>
      <c r="X107" s="170" t="str">
        <f t="shared" si="10"/>
        <v>X</v>
      </c>
      <c r="Y107" s="171"/>
      <c r="Z107" s="172" t="str">
        <f t="shared" si="11"/>
        <v>X</v>
      </c>
      <c r="AA107" s="7"/>
      <c r="AB107" s="7"/>
      <c r="AC107" s="7"/>
      <c r="AD107" s="7"/>
      <c r="AE107" s="4">
        <f t="shared" si="13"/>
        <v>1</v>
      </c>
      <c r="AF107" s="4">
        <f t="shared" si="14"/>
        <v>0</v>
      </c>
      <c r="AG107" s="4">
        <f t="shared" si="14"/>
        <v>1</v>
      </c>
      <c r="AH107" s="6"/>
      <c r="AJ107" s="1">
        <v>3</v>
      </c>
      <c r="AK107" t="str">
        <f t="shared" si="12"/>
        <v/>
      </c>
      <c r="AL107" s="1" t="s">
        <v>95</v>
      </c>
      <c r="AM107" t="str">
        <f t="shared" si="15"/>
        <v/>
      </c>
      <c r="AN107" s="1" t="s">
        <v>95</v>
      </c>
      <c r="AO107" t="str">
        <f t="shared" si="16"/>
        <v/>
      </c>
      <c r="AP107" s="1" t="s">
        <v>486</v>
      </c>
    </row>
    <row r="108" spans="1:42">
      <c r="A108" s="98" t="s">
        <v>444</v>
      </c>
      <c r="B108" s="220" t="s">
        <v>736</v>
      </c>
      <c r="C108" s="5" t="s">
        <v>737</v>
      </c>
      <c r="D108" s="181"/>
      <c r="E108" s="204"/>
      <c r="F108" s="5" t="str">
        <f t="shared" ca="1" si="9"/>
        <v/>
      </c>
      <c r="G108" s="215"/>
      <c r="H108" s="239">
        <v>70</v>
      </c>
      <c r="I108" s="230">
        <v>3</v>
      </c>
      <c r="J108" s="62" t="s">
        <v>738</v>
      </c>
      <c r="K108" s="21" t="s">
        <v>145</v>
      </c>
      <c r="L108" s="11" t="s">
        <v>100</v>
      </c>
      <c r="M108" s="13" t="s">
        <v>739</v>
      </c>
      <c r="N108" s="109" t="s">
        <v>147</v>
      </c>
      <c r="O108" s="112" t="s">
        <v>148</v>
      </c>
      <c r="P108" s="10" t="s">
        <v>740</v>
      </c>
      <c r="Q108" s="31" t="s">
        <v>741</v>
      </c>
      <c r="R108" s="60" t="s">
        <v>181</v>
      </c>
      <c r="S108" s="9" t="s">
        <v>86</v>
      </c>
      <c r="T108" s="9" t="s">
        <v>86</v>
      </c>
      <c r="U108" s="102" t="s">
        <v>742</v>
      </c>
      <c r="V108" s="162" t="s">
        <v>86</v>
      </c>
      <c r="W108" s="162"/>
      <c r="X108" s="170" t="str">
        <f t="shared" si="10"/>
        <v>X</v>
      </c>
      <c r="Y108" s="171"/>
      <c r="Z108" s="172" t="str">
        <f t="shared" si="11"/>
        <v>X</v>
      </c>
      <c r="AA108" s="7"/>
      <c r="AB108" s="7"/>
      <c r="AC108" s="7"/>
      <c r="AD108" s="7"/>
      <c r="AE108" s="4">
        <f t="shared" si="13"/>
        <v>1</v>
      </c>
      <c r="AF108" s="4">
        <f t="shared" si="14"/>
        <v>0</v>
      </c>
      <c r="AG108" s="4">
        <f t="shared" si="14"/>
        <v>1</v>
      </c>
      <c r="AH108" s="6"/>
      <c r="AJ108" s="1">
        <v>3</v>
      </c>
      <c r="AK108" t="str">
        <f t="shared" si="12"/>
        <v/>
      </c>
      <c r="AL108" s="1" t="s">
        <v>95</v>
      </c>
      <c r="AM108" t="str">
        <f t="shared" si="15"/>
        <v/>
      </c>
      <c r="AN108" s="1" t="s">
        <v>95</v>
      </c>
      <c r="AO108" t="str">
        <f t="shared" si="16"/>
        <v/>
      </c>
      <c r="AP108" s="1" t="s">
        <v>486</v>
      </c>
    </row>
    <row r="109" spans="1:42">
      <c r="A109" s="98" t="s">
        <v>743</v>
      </c>
      <c r="B109" s="220" t="s">
        <v>744</v>
      </c>
      <c r="C109" s="5" t="s">
        <v>745</v>
      </c>
      <c r="D109" s="181"/>
      <c r="E109" s="204"/>
      <c r="F109" s="5" t="str">
        <f t="shared" ca="1" si="9"/>
        <v/>
      </c>
      <c r="G109" s="215"/>
      <c r="H109" s="239">
        <v>71</v>
      </c>
      <c r="I109" s="230">
        <v>3</v>
      </c>
      <c r="J109" s="62" t="s">
        <v>746</v>
      </c>
      <c r="K109" s="21" t="s">
        <v>59</v>
      </c>
      <c r="L109" s="11" t="s">
        <v>115</v>
      </c>
      <c r="M109" s="13" t="s">
        <v>747</v>
      </c>
      <c r="N109" s="109" t="s">
        <v>177</v>
      </c>
      <c r="O109" s="114" t="s">
        <v>164</v>
      </c>
      <c r="P109" s="10" t="s">
        <v>748</v>
      </c>
      <c r="Q109" s="31" t="s">
        <v>749</v>
      </c>
      <c r="R109" s="60" t="s">
        <v>196</v>
      </c>
      <c r="S109" s="9" t="s">
        <v>86</v>
      </c>
      <c r="T109" s="9" t="s">
        <v>86</v>
      </c>
      <c r="U109" s="102" t="s">
        <v>750</v>
      </c>
      <c r="V109" s="162" t="s">
        <v>86</v>
      </c>
      <c r="W109" s="162"/>
      <c r="X109" s="170" t="str">
        <f t="shared" si="10"/>
        <v>X</v>
      </c>
      <c r="Y109" s="171"/>
      <c r="Z109" s="172" t="str">
        <f t="shared" si="11"/>
        <v>X</v>
      </c>
      <c r="AA109" s="7"/>
      <c r="AB109" s="7"/>
      <c r="AC109" s="7"/>
      <c r="AD109" s="7"/>
      <c r="AE109" s="4">
        <f t="shared" si="13"/>
        <v>1</v>
      </c>
      <c r="AF109" s="4">
        <f t="shared" si="14"/>
        <v>0</v>
      </c>
      <c r="AG109" s="4">
        <f t="shared" si="14"/>
        <v>1</v>
      </c>
      <c r="AH109" s="6"/>
      <c r="AJ109" s="1">
        <v>3</v>
      </c>
      <c r="AK109" t="str">
        <f t="shared" si="12"/>
        <v/>
      </c>
      <c r="AL109" s="1" t="s">
        <v>95</v>
      </c>
      <c r="AM109" t="str">
        <f t="shared" si="15"/>
        <v/>
      </c>
      <c r="AN109" s="1" t="s">
        <v>95</v>
      </c>
      <c r="AO109" t="str">
        <f t="shared" si="16"/>
        <v/>
      </c>
      <c r="AP109" s="1" t="s">
        <v>486</v>
      </c>
    </row>
    <row r="110" spans="1:42">
      <c r="A110" s="98" t="s">
        <v>435</v>
      </c>
      <c r="B110" s="220" t="s">
        <v>443</v>
      </c>
      <c r="C110" s="5" t="s">
        <v>751</v>
      </c>
      <c r="D110" s="181"/>
      <c r="E110" s="204"/>
      <c r="F110" s="5" t="str">
        <f t="shared" ca="1" si="9"/>
        <v/>
      </c>
      <c r="G110" s="215"/>
      <c r="H110" s="239">
        <v>72</v>
      </c>
      <c r="I110" s="230">
        <v>3</v>
      </c>
      <c r="J110" s="62" t="s">
        <v>752</v>
      </c>
      <c r="K110" s="21" t="s">
        <v>59</v>
      </c>
      <c r="L110" s="11" t="s">
        <v>129</v>
      </c>
      <c r="M110" s="13" t="s">
        <v>753</v>
      </c>
      <c r="N110" s="109" t="s">
        <v>88</v>
      </c>
      <c r="O110" s="112" t="s">
        <v>89</v>
      </c>
      <c r="P110" s="10" t="s">
        <v>754</v>
      </c>
      <c r="Q110" s="31" t="s">
        <v>755</v>
      </c>
      <c r="R110" s="60" t="s">
        <v>210</v>
      </c>
      <c r="S110" s="55" t="s">
        <v>93</v>
      </c>
      <c r="T110" s="9" t="s">
        <v>86</v>
      </c>
      <c r="U110" s="102" t="s">
        <v>756</v>
      </c>
      <c r="V110" s="162" t="s">
        <v>86</v>
      </c>
      <c r="W110" s="162"/>
      <c r="X110" s="170" t="str">
        <f t="shared" si="10"/>
        <v>X</v>
      </c>
      <c r="Y110" s="171"/>
      <c r="Z110" s="172" t="str">
        <f t="shared" si="11"/>
        <v>X</v>
      </c>
      <c r="AA110" s="7"/>
      <c r="AB110" s="7"/>
      <c r="AC110" s="7"/>
      <c r="AD110" s="7"/>
      <c r="AE110" s="4">
        <f t="shared" si="13"/>
        <v>1</v>
      </c>
      <c r="AF110" s="4">
        <f t="shared" si="14"/>
        <v>0</v>
      </c>
      <c r="AG110" s="4">
        <f t="shared" si="14"/>
        <v>1</v>
      </c>
      <c r="AH110" s="6"/>
      <c r="AJ110" s="1">
        <v>3</v>
      </c>
      <c r="AK110" t="str">
        <f t="shared" si="12"/>
        <v/>
      </c>
      <c r="AL110" s="1" t="s">
        <v>95</v>
      </c>
      <c r="AM110" t="str">
        <f t="shared" si="15"/>
        <v/>
      </c>
      <c r="AN110" s="1" t="s">
        <v>95</v>
      </c>
      <c r="AO110" t="str">
        <f t="shared" si="16"/>
        <v/>
      </c>
      <c r="AP110" s="1" t="s">
        <v>486</v>
      </c>
    </row>
    <row r="111" spans="1:42">
      <c r="A111" s="98" t="s">
        <v>757</v>
      </c>
      <c r="B111" s="220" t="s">
        <v>424</v>
      </c>
      <c r="C111" s="5" t="s">
        <v>758</v>
      </c>
      <c r="D111" s="181"/>
      <c r="E111" s="204"/>
      <c r="F111" s="5" t="str">
        <f t="shared" ca="1" si="9"/>
        <v/>
      </c>
      <c r="G111" s="215"/>
      <c r="H111" s="239">
        <v>73</v>
      </c>
      <c r="I111" s="230">
        <v>3</v>
      </c>
      <c r="J111" s="62" t="s">
        <v>759</v>
      </c>
      <c r="K111" s="9" t="s">
        <v>86</v>
      </c>
      <c r="L111" s="11" t="s">
        <v>143</v>
      </c>
      <c r="M111" s="13" t="s">
        <v>760</v>
      </c>
      <c r="N111" s="115" t="s">
        <v>104</v>
      </c>
      <c r="O111" s="114" t="s">
        <v>105</v>
      </c>
      <c r="P111" s="10" t="s">
        <v>761</v>
      </c>
      <c r="Q111" s="31" t="s">
        <v>762</v>
      </c>
      <c r="R111" s="60" t="s">
        <v>224</v>
      </c>
      <c r="S111" s="9" t="s">
        <v>86</v>
      </c>
      <c r="T111" s="9" t="s">
        <v>86</v>
      </c>
      <c r="U111" s="102" t="s">
        <v>763</v>
      </c>
      <c r="V111" s="162" t="s">
        <v>86</v>
      </c>
      <c r="W111" s="162"/>
      <c r="X111" s="170" t="str">
        <f t="shared" si="10"/>
        <v>X</v>
      </c>
      <c r="Y111" s="171"/>
      <c r="Z111" s="172" t="str">
        <f t="shared" si="11"/>
        <v>X</v>
      </c>
      <c r="AA111" s="7"/>
      <c r="AB111" s="7"/>
      <c r="AC111" s="7"/>
      <c r="AD111" s="7"/>
      <c r="AE111" s="4">
        <f t="shared" si="13"/>
        <v>1</v>
      </c>
      <c r="AF111" s="4">
        <f t="shared" si="14"/>
        <v>0</v>
      </c>
      <c r="AG111" s="4">
        <f t="shared" si="14"/>
        <v>1</v>
      </c>
      <c r="AH111" s="6"/>
      <c r="AJ111" s="1">
        <v>3</v>
      </c>
      <c r="AK111" t="str">
        <f t="shared" si="12"/>
        <v/>
      </c>
      <c r="AL111" s="1" t="s">
        <v>95</v>
      </c>
      <c r="AM111" t="str">
        <f t="shared" si="15"/>
        <v/>
      </c>
      <c r="AN111" s="1" t="s">
        <v>95</v>
      </c>
      <c r="AO111" t="str">
        <f t="shared" si="16"/>
        <v/>
      </c>
      <c r="AP111" s="1" t="s">
        <v>486</v>
      </c>
    </row>
    <row r="112" spans="1:42">
      <c r="A112" s="98" t="s">
        <v>764</v>
      </c>
      <c r="B112" s="220" t="s">
        <v>765</v>
      </c>
      <c r="C112" s="5" t="s">
        <v>766</v>
      </c>
      <c r="D112" s="181"/>
      <c r="E112" s="204"/>
      <c r="F112" s="5" t="str">
        <f t="shared" ca="1" si="9"/>
        <v/>
      </c>
      <c r="G112" s="215"/>
      <c r="H112" s="239">
        <v>74</v>
      </c>
      <c r="I112" s="229">
        <v>0</v>
      </c>
      <c r="J112" s="126" t="s">
        <v>767</v>
      </c>
      <c r="K112" s="9" t="s">
        <v>86</v>
      </c>
      <c r="L112" s="9" t="s">
        <v>86</v>
      </c>
      <c r="M112" s="13" t="s">
        <v>768</v>
      </c>
      <c r="N112" s="109" t="s">
        <v>119</v>
      </c>
      <c r="O112" s="114" t="s">
        <v>193</v>
      </c>
      <c r="P112" s="10" t="s">
        <v>769</v>
      </c>
      <c r="Q112" s="31" t="s">
        <v>770</v>
      </c>
      <c r="R112" s="60" t="s">
        <v>239</v>
      </c>
      <c r="S112" s="9" t="s">
        <v>86</v>
      </c>
      <c r="T112" s="9" t="s">
        <v>86</v>
      </c>
      <c r="U112" s="102" t="s">
        <v>771</v>
      </c>
      <c r="V112" s="162" t="s">
        <v>86</v>
      </c>
      <c r="W112" s="162"/>
      <c r="X112" s="170" t="str">
        <f t="shared" si="10"/>
        <v>X</v>
      </c>
      <c r="Y112" s="171"/>
      <c r="Z112" s="172" t="str">
        <f t="shared" si="11"/>
        <v>X</v>
      </c>
      <c r="AA112" s="7"/>
      <c r="AB112" s="7"/>
      <c r="AC112" s="7"/>
      <c r="AD112" s="7"/>
      <c r="AE112" s="4">
        <f t="shared" si="13"/>
        <v>1</v>
      </c>
      <c r="AF112" s="4">
        <f t="shared" si="14"/>
        <v>0</v>
      </c>
      <c r="AG112" s="4">
        <f t="shared" si="14"/>
        <v>1</v>
      </c>
      <c r="AH112" s="6"/>
      <c r="AJ112" s="1">
        <v>0</v>
      </c>
      <c r="AK112" t="str">
        <f t="shared" si="12"/>
        <v/>
      </c>
      <c r="AL112" s="1" t="s">
        <v>95</v>
      </c>
      <c r="AM112" t="str">
        <f t="shared" si="15"/>
        <v/>
      </c>
      <c r="AN112" s="1" t="s">
        <v>95</v>
      </c>
      <c r="AO112" t="str">
        <f t="shared" si="16"/>
        <v/>
      </c>
      <c r="AP112" s="1" t="s">
        <v>111</v>
      </c>
    </row>
    <row r="113" spans="1:42">
      <c r="A113" s="98" t="s">
        <v>772</v>
      </c>
      <c r="B113" s="220" t="s">
        <v>773</v>
      </c>
      <c r="C113" s="5" t="s">
        <v>774</v>
      </c>
      <c r="D113" s="181"/>
      <c r="E113" s="204"/>
      <c r="F113" s="5" t="str">
        <f t="shared" ca="1" si="9"/>
        <v/>
      </c>
      <c r="G113" s="215"/>
      <c r="H113" s="239">
        <v>75</v>
      </c>
      <c r="I113" s="229">
        <v>0</v>
      </c>
      <c r="J113" s="126" t="s">
        <v>775</v>
      </c>
      <c r="K113" s="21" t="s">
        <v>145</v>
      </c>
      <c r="L113" s="9" t="s">
        <v>86</v>
      </c>
      <c r="M113" s="13" t="s">
        <v>776</v>
      </c>
      <c r="N113" s="115" t="s">
        <v>133</v>
      </c>
      <c r="O113" s="114" t="s">
        <v>134</v>
      </c>
      <c r="P113" s="10" t="s">
        <v>777</v>
      </c>
      <c r="Q113" s="31" t="s">
        <v>778</v>
      </c>
      <c r="R113" s="60" t="s">
        <v>251</v>
      </c>
      <c r="S113" s="9" t="s">
        <v>86</v>
      </c>
      <c r="T113" s="9" t="s">
        <v>86</v>
      </c>
      <c r="U113" s="102" t="s">
        <v>779</v>
      </c>
      <c r="V113" s="162" t="s">
        <v>86</v>
      </c>
      <c r="W113" s="162"/>
      <c r="X113" s="170" t="str">
        <f t="shared" si="10"/>
        <v>X</v>
      </c>
      <c r="Y113" s="171"/>
      <c r="Z113" s="172" t="str">
        <f t="shared" si="11"/>
        <v>X</v>
      </c>
      <c r="AA113" s="7"/>
      <c r="AB113" s="7"/>
      <c r="AC113" s="7"/>
      <c r="AD113" s="7"/>
      <c r="AE113" s="4">
        <f t="shared" si="13"/>
        <v>1</v>
      </c>
      <c r="AF113" s="4">
        <f t="shared" si="14"/>
        <v>0</v>
      </c>
      <c r="AG113" s="4">
        <f t="shared" si="14"/>
        <v>1</v>
      </c>
      <c r="AH113" s="6"/>
      <c r="AJ113" s="1">
        <v>0</v>
      </c>
      <c r="AK113" t="str">
        <f t="shared" si="12"/>
        <v/>
      </c>
      <c r="AL113" s="1" t="s">
        <v>95</v>
      </c>
      <c r="AM113" t="str">
        <f t="shared" si="15"/>
        <v/>
      </c>
      <c r="AN113" s="1" t="s">
        <v>95</v>
      </c>
      <c r="AO113" t="str">
        <f t="shared" si="16"/>
        <v/>
      </c>
      <c r="AP113" s="1" t="s">
        <v>111</v>
      </c>
    </row>
    <row r="114" spans="1:42">
      <c r="A114" s="98" t="s">
        <v>780</v>
      </c>
      <c r="B114" s="220" t="s">
        <v>781</v>
      </c>
      <c r="C114" s="5" t="s">
        <v>782</v>
      </c>
      <c r="D114" s="181"/>
      <c r="E114" s="204"/>
      <c r="F114" s="5" t="str">
        <f t="shared" ca="1" si="9"/>
        <v/>
      </c>
      <c r="G114" s="215"/>
      <c r="H114" s="239">
        <v>76</v>
      </c>
      <c r="I114" s="229">
        <v>0</v>
      </c>
      <c r="J114" s="126" t="s">
        <v>783</v>
      </c>
      <c r="K114" s="21" t="s">
        <v>145</v>
      </c>
      <c r="L114" s="9" t="s">
        <v>86</v>
      </c>
      <c r="M114" s="13" t="s">
        <v>784</v>
      </c>
      <c r="N114" s="109" t="s">
        <v>147</v>
      </c>
      <c r="O114" s="112" t="s">
        <v>148</v>
      </c>
      <c r="P114" s="10" t="s">
        <v>785</v>
      </c>
      <c r="Q114" s="31" t="s">
        <v>786</v>
      </c>
      <c r="R114" s="60" t="s">
        <v>263</v>
      </c>
      <c r="S114" s="9" t="s">
        <v>86</v>
      </c>
      <c r="T114" s="9" t="s">
        <v>86</v>
      </c>
      <c r="U114" s="102" t="s">
        <v>787</v>
      </c>
      <c r="V114" s="162" t="s">
        <v>86</v>
      </c>
      <c r="W114" s="162"/>
      <c r="X114" s="170" t="str">
        <f t="shared" si="10"/>
        <v>X</v>
      </c>
      <c r="Y114" s="171"/>
      <c r="Z114" s="172" t="str">
        <f t="shared" si="11"/>
        <v>X</v>
      </c>
      <c r="AA114" s="7"/>
      <c r="AB114" s="7"/>
      <c r="AC114" s="7"/>
      <c r="AD114" s="7"/>
      <c r="AE114" s="4">
        <f t="shared" si="13"/>
        <v>1</v>
      </c>
      <c r="AF114" s="4">
        <f t="shared" si="14"/>
        <v>0</v>
      </c>
      <c r="AG114" s="4">
        <f t="shared" si="14"/>
        <v>1</v>
      </c>
      <c r="AH114" s="6"/>
      <c r="AI114"/>
      <c r="AJ114">
        <v>0</v>
      </c>
      <c r="AK114" t="str">
        <f t="shared" si="12"/>
        <v/>
      </c>
      <c r="AL114" t="s">
        <v>95</v>
      </c>
      <c r="AM114" t="str">
        <f t="shared" si="15"/>
        <v/>
      </c>
      <c r="AN114" t="s">
        <v>95</v>
      </c>
      <c r="AO114" t="str">
        <f t="shared" si="16"/>
        <v/>
      </c>
      <c r="AP114" s="1" t="s">
        <v>111</v>
      </c>
    </row>
    <row r="115" spans="1:42">
      <c r="A115" s="98" t="s">
        <v>788</v>
      </c>
      <c r="B115" s="220" t="s">
        <v>789</v>
      </c>
      <c r="C115" s="5" t="s">
        <v>790</v>
      </c>
      <c r="D115" s="181"/>
      <c r="E115" s="204"/>
      <c r="F115" s="5" t="str">
        <f t="shared" ca="1" si="9"/>
        <v/>
      </c>
      <c r="G115" s="215"/>
      <c r="H115" s="239">
        <v>77</v>
      </c>
      <c r="I115" s="229">
        <v>0</v>
      </c>
      <c r="J115" s="126" t="s">
        <v>791</v>
      </c>
      <c r="K115" s="9" t="s">
        <v>86</v>
      </c>
      <c r="L115" s="9" t="s">
        <v>86</v>
      </c>
      <c r="M115" s="13" t="s">
        <v>792</v>
      </c>
      <c r="N115" s="109" t="s">
        <v>177</v>
      </c>
      <c r="O115" s="112" t="s">
        <v>178</v>
      </c>
      <c r="P115" s="10" t="s">
        <v>793</v>
      </c>
      <c r="Q115" s="31" t="s">
        <v>794</v>
      </c>
      <c r="R115" s="60" t="s">
        <v>273</v>
      </c>
      <c r="S115" s="9" t="s">
        <v>86</v>
      </c>
      <c r="T115" s="9" t="s">
        <v>86</v>
      </c>
      <c r="U115" s="102" t="s">
        <v>795</v>
      </c>
      <c r="V115" s="162" t="s">
        <v>86</v>
      </c>
      <c r="W115" s="162"/>
      <c r="X115" s="170" t="str">
        <f t="shared" si="10"/>
        <v>X</v>
      </c>
      <c r="Y115" s="171"/>
      <c r="Z115" s="172" t="str">
        <f t="shared" si="11"/>
        <v>X</v>
      </c>
      <c r="AA115" s="7"/>
      <c r="AB115" s="7"/>
      <c r="AC115" s="7"/>
      <c r="AD115" s="7"/>
      <c r="AE115" s="4">
        <f t="shared" si="13"/>
        <v>1</v>
      </c>
      <c r="AF115" s="4">
        <f t="shared" si="14"/>
        <v>0</v>
      </c>
      <c r="AG115" s="4">
        <f t="shared" si="14"/>
        <v>1</v>
      </c>
      <c r="AH115" s="6"/>
      <c r="AJ115" s="1">
        <v>0</v>
      </c>
      <c r="AK115" t="str">
        <f t="shared" si="12"/>
        <v/>
      </c>
      <c r="AL115" s="1" t="s">
        <v>95</v>
      </c>
      <c r="AM115" t="str">
        <f t="shared" si="15"/>
        <v/>
      </c>
      <c r="AN115" s="1" t="s">
        <v>95</v>
      </c>
      <c r="AO115" t="str">
        <f t="shared" si="16"/>
        <v/>
      </c>
      <c r="AP115" s="1" t="s">
        <v>111</v>
      </c>
    </row>
    <row r="116" spans="1:42">
      <c r="A116" s="98" t="s">
        <v>796</v>
      </c>
      <c r="B116" s="220" t="s">
        <v>797</v>
      </c>
      <c r="C116" s="5" t="s">
        <v>798</v>
      </c>
      <c r="D116" s="181"/>
      <c r="E116" s="204"/>
      <c r="F116" s="5" t="str">
        <f t="shared" ca="1" si="9"/>
        <v/>
      </c>
      <c r="G116" s="215"/>
      <c r="H116" s="239">
        <v>78</v>
      </c>
      <c r="I116" s="229">
        <v>0</v>
      </c>
      <c r="J116" s="126" t="s">
        <v>799</v>
      </c>
      <c r="K116" s="9" t="s">
        <v>86</v>
      </c>
      <c r="L116" s="9" t="s">
        <v>86</v>
      </c>
      <c r="M116" s="13" t="s">
        <v>800</v>
      </c>
      <c r="N116" s="109" t="s">
        <v>88</v>
      </c>
      <c r="O116" s="112" t="s">
        <v>89</v>
      </c>
      <c r="P116" s="10" t="s">
        <v>801</v>
      </c>
      <c r="Q116" s="31" t="s">
        <v>802</v>
      </c>
      <c r="R116" s="60" t="s">
        <v>284</v>
      </c>
      <c r="S116" s="9" t="s">
        <v>86</v>
      </c>
      <c r="T116" s="9" t="s">
        <v>86</v>
      </c>
      <c r="U116" s="102" t="s">
        <v>803</v>
      </c>
      <c r="V116" s="162" t="s">
        <v>86</v>
      </c>
      <c r="W116" s="162"/>
      <c r="X116" s="170" t="str">
        <f t="shared" si="10"/>
        <v>X</v>
      </c>
      <c r="Y116" s="171"/>
      <c r="Z116" s="172" t="str">
        <f t="shared" si="11"/>
        <v>X</v>
      </c>
      <c r="AA116" s="7"/>
      <c r="AB116" s="7"/>
      <c r="AC116" s="7"/>
      <c r="AD116" s="7"/>
      <c r="AE116" s="4">
        <f t="shared" si="13"/>
        <v>1</v>
      </c>
      <c r="AF116" s="4">
        <f t="shared" si="14"/>
        <v>0</v>
      </c>
      <c r="AG116" s="4">
        <f t="shared" si="14"/>
        <v>1</v>
      </c>
      <c r="AH116" s="6"/>
      <c r="AJ116" s="1">
        <v>0</v>
      </c>
      <c r="AK116" t="str">
        <f t="shared" si="12"/>
        <v/>
      </c>
      <c r="AL116" s="1" t="s">
        <v>95</v>
      </c>
      <c r="AM116" t="str">
        <f t="shared" si="15"/>
        <v/>
      </c>
      <c r="AN116" s="1" t="s">
        <v>95</v>
      </c>
      <c r="AO116" t="str">
        <f t="shared" si="16"/>
        <v/>
      </c>
      <c r="AP116" s="1" t="s">
        <v>111</v>
      </c>
    </row>
    <row r="117" spans="1:42">
      <c r="A117" s="98" t="s">
        <v>804</v>
      </c>
      <c r="B117" s="220" t="s">
        <v>805</v>
      </c>
      <c r="C117" s="5" t="s">
        <v>806</v>
      </c>
      <c r="D117" s="181"/>
      <c r="E117" s="204"/>
      <c r="F117" s="5" t="str">
        <f t="shared" ca="1" si="9"/>
        <v/>
      </c>
      <c r="G117" s="215"/>
      <c r="H117" s="239">
        <v>79</v>
      </c>
      <c r="I117" s="229">
        <v>0</v>
      </c>
      <c r="J117" s="126" t="s">
        <v>807</v>
      </c>
      <c r="K117" s="14" t="s">
        <v>808</v>
      </c>
      <c r="L117" s="14" t="s">
        <v>809</v>
      </c>
      <c r="M117" s="13" t="s">
        <v>810</v>
      </c>
      <c r="N117" s="53" t="s">
        <v>131</v>
      </c>
      <c r="O117" s="112" t="s">
        <v>148</v>
      </c>
      <c r="P117" s="10" t="s">
        <v>811</v>
      </c>
      <c r="Q117" s="31" t="s">
        <v>812</v>
      </c>
      <c r="R117" s="60" t="s">
        <v>293</v>
      </c>
      <c r="S117" s="14" t="s">
        <v>813</v>
      </c>
      <c r="T117" s="14" t="s">
        <v>814</v>
      </c>
      <c r="U117" s="102" t="s">
        <v>815</v>
      </c>
      <c r="V117" s="162" t="s">
        <v>86</v>
      </c>
      <c r="W117" s="162"/>
      <c r="X117" s="170" t="str">
        <f t="shared" si="10"/>
        <v>X</v>
      </c>
      <c r="Y117" s="171"/>
      <c r="Z117" s="172" t="str">
        <f t="shared" si="11"/>
        <v>X</v>
      </c>
      <c r="AA117" s="7"/>
      <c r="AB117" s="7"/>
      <c r="AC117" s="7"/>
      <c r="AD117" s="7"/>
      <c r="AE117" s="4">
        <f t="shared" si="13"/>
        <v>1</v>
      </c>
      <c r="AF117" s="4">
        <f t="shared" si="14"/>
        <v>0</v>
      </c>
      <c r="AG117" s="4">
        <f t="shared" si="14"/>
        <v>1</v>
      </c>
      <c r="AH117" s="6"/>
      <c r="AJ117" s="1">
        <v>0</v>
      </c>
      <c r="AK117" t="str">
        <f t="shared" si="12"/>
        <v/>
      </c>
      <c r="AL117" s="1" t="s">
        <v>95</v>
      </c>
      <c r="AM117" t="str">
        <f t="shared" si="15"/>
        <v/>
      </c>
      <c r="AN117" s="1" t="s">
        <v>95</v>
      </c>
      <c r="AO117" t="str">
        <f t="shared" si="16"/>
        <v/>
      </c>
      <c r="AP117" s="1" t="s">
        <v>111</v>
      </c>
    </row>
    <row r="118" spans="1:42">
      <c r="A118" s="98" t="s">
        <v>816</v>
      </c>
      <c r="B118" s="220" t="s">
        <v>817</v>
      </c>
      <c r="C118" s="5" t="s">
        <v>818</v>
      </c>
      <c r="D118" s="181"/>
      <c r="E118" s="204"/>
      <c r="F118" s="5" t="str">
        <f t="shared" ca="1" si="9"/>
        <v/>
      </c>
      <c r="G118" s="215"/>
      <c r="H118" s="239">
        <v>80</v>
      </c>
      <c r="I118" s="229">
        <v>0</v>
      </c>
      <c r="J118" s="126" t="s">
        <v>819</v>
      </c>
      <c r="K118" s="21" t="s">
        <v>59</v>
      </c>
      <c r="L118" s="14" t="s">
        <v>820</v>
      </c>
      <c r="M118" s="13" t="s">
        <v>821</v>
      </c>
      <c r="N118" s="64" t="s">
        <v>100</v>
      </c>
      <c r="O118" s="115" t="s">
        <v>192</v>
      </c>
      <c r="P118" s="10" t="s">
        <v>822</v>
      </c>
      <c r="Q118" s="31" t="s">
        <v>823</v>
      </c>
      <c r="R118" s="60" t="s">
        <v>92</v>
      </c>
      <c r="S118" s="14" t="s">
        <v>824</v>
      </c>
      <c r="T118" s="9" t="s">
        <v>86</v>
      </c>
      <c r="U118" s="102" t="s">
        <v>825</v>
      </c>
      <c r="V118" s="162" t="s">
        <v>86</v>
      </c>
      <c r="W118" s="162"/>
      <c r="X118" s="170" t="str">
        <f t="shared" si="10"/>
        <v>X</v>
      </c>
      <c r="Y118" s="171"/>
      <c r="Z118" s="172" t="str">
        <f t="shared" si="11"/>
        <v>X</v>
      </c>
      <c r="AA118" s="7"/>
      <c r="AB118" s="7"/>
      <c r="AC118" s="7"/>
      <c r="AD118" s="7"/>
      <c r="AE118" s="4">
        <f t="shared" si="13"/>
        <v>1</v>
      </c>
      <c r="AF118" s="4">
        <f t="shared" si="14"/>
        <v>0</v>
      </c>
      <c r="AG118" s="4">
        <f t="shared" si="14"/>
        <v>1</v>
      </c>
      <c r="AH118" s="6"/>
      <c r="AJ118" s="1">
        <v>0</v>
      </c>
      <c r="AK118" t="str">
        <f t="shared" si="12"/>
        <v/>
      </c>
      <c r="AL118" s="1" t="s">
        <v>95</v>
      </c>
      <c r="AM118" t="str">
        <f t="shared" si="15"/>
        <v/>
      </c>
      <c r="AN118" s="1" t="s">
        <v>95</v>
      </c>
      <c r="AO118" t="str">
        <f t="shared" si="16"/>
        <v/>
      </c>
      <c r="AP118" s="1" t="s">
        <v>111</v>
      </c>
    </row>
    <row r="119" spans="1:42">
      <c r="A119" s="98" t="s">
        <v>659</v>
      </c>
      <c r="B119" s="220" t="s">
        <v>826</v>
      </c>
      <c r="C119" s="5" t="s">
        <v>827</v>
      </c>
      <c r="D119" s="181"/>
      <c r="E119" s="204"/>
      <c r="F119" s="5" t="str">
        <f t="shared" ca="1" si="9"/>
        <v/>
      </c>
      <c r="G119" s="215"/>
      <c r="H119" s="239">
        <v>81</v>
      </c>
      <c r="I119" s="229">
        <v>0</v>
      </c>
      <c r="J119" s="126" t="s">
        <v>828</v>
      </c>
      <c r="K119" s="21" t="s">
        <v>59</v>
      </c>
      <c r="L119" s="14" t="s">
        <v>829</v>
      </c>
      <c r="M119" s="13" t="s">
        <v>830</v>
      </c>
      <c r="N119" s="64" t="s">
        <v>115</v>
      </c>
      <c r="O119" s="115" t="s">
        <v>163</v>
      </c>
      <c r="P119" s="10" t="s">
        <v>831</v>
      </c>
      <c r="Q119" s="31" t="s">
        <v>832</v>
      </c>
      <c r="R119" s="60" t="s">
        <v>108</v>
      </c>
      <c r="S119" s="14" t="s">
        <v>833</v>
      </c>
      <c r="T119" s="9" t="s">
        <v>86</v>
      </c>
      <c r="U119" s="102" t="s">
        <v>834</v>
      </c>
      <c r="V119" s="162" t="s">
        <v>86</v>
      </c>
      <c r="W119" s="162"/>
      <c r="X119" s="170" t="str">
        <f t="shared" si="10"/>
        <v>X</v>
      </c>
      <c r="Y119" s="171"/>
      <c r="Z119" s="172" t="str">
        <f t="shared" si="11"/>
        <v>X</v>
      </c>
      <c r="AA119" s="6"/>
      <c r="AB119" s="6"/>
      <c r="AC119" s="6"/>
      <c r="AD119" s="6"/>
      <c r="AE119" s="4">
        <f t="shared" si="13"/>
        <v>1</v>
      </c>
      <c r="AF119" s="4">
        <f t="shared" si="14"/>
        <v>0</v>
      </c>
      <c r="AG119" s="4">
        <f t="shared" si="14"/>
        <v>1</v>
      </c>
      <c r="AH119" s="6"/>
      <c r="AJ119" s="1">
        <v>0</v>
      </c>
      <c r="AK119" t="str">
        <f t="shared" si="12"/>
        <v/>
      </c>
      <c r="AL119" s="1" t="s">
        <v>95</v>
      </c>
      <c r="AM119" t="str">
        <f t="shared" si="15"/>
        <v/>
      </c>
      <c r="AN119" s="1" t="s">
        <v>95</v>
      </c>
      <c r="AO119" t="str">
        <f t="shared" si="16"/>
        <v/>
      </c>
      <c r="AP119" s="1" t="s">
        <v>111</v>
      </c>
    </row>
    <row r="120" spans="1:42">
      <c r="A120" s="98" t="s">
        <v>835</v>
      </c>
      <c r="B120" s="220" t="s">
        <v>836</v>
      </c>
      <c r="C120" s="5" t="s">
        <v>837</v>
      </c>
      <c r="D120" s="181"/>
      <c r="E120" s="204"/>
      <c r="F120" s="5" t="str">
        <f t="shared" ca="1" si="9"/>
        <v/>
      </c>
      <c r="G120" s="215"/>
      <c r="H120" s="239">
        <v>82</v>
      </c>
      <c r="I120" s="229">
        <v>0</v>
      </c>
      <c r="J120" s="126" t="s">
        <v>838</v>
      </c>
      <c r="K120" s="21" t="s">
        <v>145</v>
      </c>
      <c r="L120" s="14" t="s">
        <v>839</v>
      </c>
      <c r="M120" s="13" t="s">
        <v>840</v>
      </c>
      <c r="N120" s="64" t="s">
        <v>129</v>
      </c>
      <c r="O120" s="114" t="s">
        <v>193</v>
      </c>
      <c r="P120" s="10" t="s">
        <v>841</v>
      </c>
      <c r="Q120" s="31" t="s">
        <v>842</v>
      </c>
      <c r="R120" s="60" t="s">
        <v>123</v>
      </c>
      <c r="S120" s="14" t="s">
        <v>843</v>
      </c>
      <c r="T120" s="9" t="s">
        <v>86</v>
      </c>
      <c r="U120" s="102" t="s">
        <v>844</v>
      </c>
      <c r="V120" s="162" t="s">
        <v>86</v>
      </c>
      <c r="W120" s="162"/>
      <c r="X120" s="170" t="str">
        <f t="shared" si="10"/>
        <v>X</v>
      </c>
      <c r="Y120" s="171"/>
      <c r="Z120" s="172" t="str">
        <f t="shared" si="11"/>
        <v>X</v>
      </c>
      <c r="AA120" s="6"/>
      <c r="AB120" s="6"/>
      <c r="AC120" s="6"/>
      <c r="AD120" s="6"/>
      <c r="AE120" s="4">
        <f t="shared" si="13"/>
        <v>1</v>
      </c>
      <c r="AF120" s="4">
        <f t="shared" si="14"/>
        <v>0</v>
      </c>
      <c r="AG120" s="4">
        <f t="shared" si="14"/>
        <v>1</v>
      </c>
      <c r="AH120" s="6"/>
      <c r="AJ120" s="1">
        <v>0</v>
      </c>
      <c r="AK120" t="str">
        <f t="shared" si="12"/>
        <v/>
      </c>
      <c r="AL120" s="1" t="s">
        <v>95</v>
      </c>
      <c r="AM120" t="str">
        <f t="shared" si="15"/>
        <v/>
      </c>
      <c r="AN120" s="1" t="s">
        <v>95</v>
      </c>
      <c r="AO120" t="str">
        <f t="shared" si="16"/>
        <v/>
      </c>
      <c r="AP120" s="1" t="s">
        <v>111</v>
      </c>
    </row>
    <row r="121" spans="1:42">
      <c r="A121" s="98" t="s">
        <v>845</v>
      </c>
      <c r="B121" s="220" t="s">
        <v>846</v>
      </c>
      <c r="C121" s="5" t="s">
        <v>847</v>
      </c>
      <c r="D121" s="181"/>
      <c r="E121" s="204"/>
      <c r="F121" s="5" t="str">
        <f t="shared" ca="1" si="9"/>
        <v/>
      </c>
      <c r="G121" s="215"/>
      <c r="H121" s="239">
        <v>83</v>
      </c>
      <c r="I121" s="229">
        <v>0</v>
      </c>
      <c r="J121" s="126" t="s">
        <v>848</v>
      </c>
      <c r="K121" s="21" t="s">
        <v>145</v>
      </c>
      <c r="L121" s="14" t="s">
        <v>849</v>
      </c>
      <c r="M121" s="13" t="s">
        <v>850</v>
      </c>
      <c r="N121" s="64" t="s">
        <v>143</v>
      </c>
      <c r="O121" s="114" t="s">
        <v>164</v>
      </c>
      <c r="P121" s="10" t="s">
        <v>851</v>
      </c>
      <c r="Q121" s="31" t="s">
        <v>852</v>
      </c>
      <c r="R121" s="60" t="s">
        <v>137</v>
      </c>
      <c r="S121" s="14" t="s">
        <v>853</v>
      </c>
      <c r="T121" s="12" t="s">
        <v>854</v>
      </c>
      <c r="U121" s="102" t="s">
        <v>855</v>
      </c>
      <c r="V121" s="162" t="s">
        <v>86</v>
      </c>
      <c r="W121" s="162"/>
      <c r="X121" s="170" t="str">
        <f t="shared" si="10"/>
        <v>X</v>
      </c>
      <c r="Y121" s="171"/>
      <c r="Z121" s="172" t="str">
        <f t="shared" si="11"/>
        <v>X</v>
      </c>
      <c r="AA121" s="6"/>
      <c r="AB121" s="6"/>
      <c r="AC121" s="6"/>
      <c r="AD121" s="6"/>
      <c r="AE121" s="4">
        <f t="shared" si="13"/>
        <v>1</v>
      </c>
      <c r="AF121" s="4">
        <f t="shared" si="14"/>
        <v>0</v>
      </c>
      <c r="AG121" s="4">
        <f t="shared" si="14"/>
        <v>1</v>
      </c>
      <c r="AH121" s="6"/>
      <c r="AJ121" s="1">
        <v>0</v>
      </c>
      <c r="AK121" t="str">
        <f t="shared" si="12"/>
        <v/>
      </c>
      <c r="AL121" s="1" t="s">
        <v>95</v>
      </c>
      <c r="AM121" t="str">
        <f t="shared" si="15"/>
        <v/>
      </c>
      <c r="AN121" s="1" t="s">
        <v>95</v>
      </c>
      <c r="AO121" t="str">
        <f t="shared" si="16"/>
        <v/>
      </c>
      <c r="AP121" s="1" t="s">
        <v>111</v>
      </c>
    </row>
    <row r="122" spans="1:42">
      <c r="A122" s="98" t="s">
        <v>856</v>
      </c>
      <c r="B122" s="220" t="s">
        <v>857</v>
      </c>
      <c r="C122" s="5" t="s">
        <v>858</v>
      </c>
      <c r="D122" s="181"/>
      <c r="E122" s="204"/>
      <c r="F122" s="5" t="str">
        <f t="shared" ca="1" si="9"/>
        <v/>
      </c>
      <c r="G122" s="215"/>
      <c r="H122" s="239">
        <v>84</v>
      </c>
      <c r="I122" s="229">
        <v>0</v>
      </c>
      <c r="J122" s="9" t="s">
        <v>86</v>
      </c>
      <c r="K122" s="9" t="s">
        <v>86</v>
      </c>
      <c r="L122" s="118" t="s">
        <v>859</v>
      </c>
      <c r="M122" s="13" t="s">
        <v>860</v>
      </c>
      <c r="N122" s="9" t="s">
        <v>86</v>
      </c>
      <c r="O122" s="9" t="s">
        <v>86</v>
      </c>
      <c r="P122" s="10" t="s">
        <v>861</v>
      </c>
      <c r="Q122" s="31" t="s">
        <v>862</v>
      </c>
      <c r="R122" s="60" t="s">
        <v>151</v>
      </c>
      <c r="S122" s="9" t="s">
        <v>86</v>
      </c>
      <c r="T122" s="9" t="s">
        <v>86</v>
      </c>
      <c r="U122" s="102" t="s">
        <v>863</v>
      </c>
      <c r="V122" s="162" t="s">
        <v>86</v>
      </c>
      <c r="W122" s="162"/>
      <c r="X122" s="170" t="str">
        <f t="shared" si="10"/>
        <v>X</v>
      </c>
      <c r="Y122" s="171"/>
      <c r="Z122" s="172" t="str">
        <f t="shared" si="11"/>
        <v>X</v>
      </c>
      <c r="AA122" s="6"/>
      <c r="AB122" s="6"/>
      <c r="AC122" s="6"/>
      <c r="AD122" s="6"/>
      <c r="AE122" s="4">
        <f t="shared" si="13"/>
        <v>1</v>
      </c>
      <c r="AF122" s="4">
        <f t="shared" si="14"/>
        <v>0</v>
      </c>
      <c r="AG122" s="4">
        <f t="shared" si="14"/>
        <v>1</v>
      </c>
      <c r="AH122" s="6"/>
      <c r="AJ122" s="1">
        <v>0</v>
      </c>
      <c r="AK122" t="str">
        <f t="shared" si="12"/>
        <v/>
      </c>
      <c r="AL122" s="1" t="s">
        <v>95</v>
      </c>
      <c r="AM122" t="str">
        <f t="shared" si="15"/>
        <v/>
      </c>
      <c r="AN122" s="1" t="s">
        <v>95</v>
      </c>
      <c r="AO122" t="str">
        <f t="shared" si="16"/>
        <v/>
      </c>
      <c r="AP122" s="1" t="s">
        <v>111</v>
      </c>
    </row>
    <row r="123" spans="1:42">
      <c r="A123" s="98" t="s">
        <v>864</v>
      </c>
      <c r="B123" s="220" t="s">
        <v>170</v>
      </c>
      <c r="C123" s="5" t="s">
        <v>865</v>
      </c>
      <c r="D123" s="181"/>
      <c r="E123" s="204"/>
      <c r="F123" s="5" t="str">
        <f t="shared" ca="1" si="9"/>
        <v/>
      </c>
      <c r="G123" s="215"/>
      <c r="H123" s="239">
        <v>85</v>
      </c>
      <c r="I123" s="229">
        <v>0</v>
      </c>
      <c r="J123" s="9" t="s">
        <v>86</v>
      </c>
      <c r="K123" s="9" t="s">
        <v>86</v>
      </c>
      <c r="L123" s="118" t="s">
        <v>866</v>
      </c>
      <c r="M123" s="13" t="s">
        <v>867</v>
      </c>
      <c r="N123" s="9" t="s">
        <v>86</v>
      </c>
      <c r="O123" s="9" t="s">
        <v>86</v>
      </c>
      <c r="P123" s="10" t="s">
        <v>868</v>
      </c>
      <c r="Q123" s="31" t="s">
        <v>869</v>
      </c>
      <c r="R123" s="60" t="s">
        <v>167</v>
      </c>
      <c r="S123" s="9" t="s">
        <v>86</v>
      </c>
      <c r="T123" s="9" t="s">
        <v>86</v>
      </c>
      <c r="U123" s="102" t="s">
        <v>870</v>
      </c>
      <c r="V123" s="162" t="s">
        <v>86</v>
      </c>
      <c r="W123" s="162"/>
      <c r="X123" s="170" t="str">
        <f t="shared" si="10"/>
        <v>X</v>
      </c>
      <c r="Y123" s="171"/>
      <c r="Z123" s="172" t="str">
        <f t="shared" si="11"/>
        <v>X</v>
      </c>
      <c r="AA123" s="6"/>
      <c r="AB123" s="6"/>
      <c r="AC123" s="6"/>
      <c r="AD123" s="6"/>
      <c r="AE123" s="4">
        <f t="shared" si="13"/>
        <v>1</v>
      </c>
      <c r="AF123" s="4">
        <f t="shared" si="14"/>
        <v>0</v>
      </c>
      <c r="AG123" s="4">
        <f t="shared" si="14"/>
        <v>1</v>
      </c>
      <c r="AH123" s="6"/>
      <c r="AJ123" s="1">
        <v>0</v>
      </c>
      <c r="AK123" t="str">
        <f t="shared" si="12"/>
        <v/>
      </c>
      <c r="AL123" s="1" t="s">
        <v>95</v>
      </c>
      <c r="AM123" t="str">
        <f t="shared" si="15"/>
        <v/>
      </c>
      <c r="AN123" s="1" t="s">
        <v>95</v>
      </c>
      <c r="AO123" t="str">
        <f t="shared" si="16"/>
        <v/>
      </c>
      <c r="AP123" s="1" t="s">
        <v>111</v>
      </c>
    </row>
    <row r="124" spans="1:42">
      <c r="A124" s="98" t="s">
        <v>871</v>
      </c>
      <c r="B124" s="220" t="s">
        <v>872</v>
      </c>
      <c r="C124" s="5" t="s">
        <v>873</v>
      </c>
      <c r="D124" s="181"/>
      <c r="E124" s="204"/>
      <c r="F124" s="5" t="str">
        <f t="shared" ca="1" si="9"/>
        <v/>
      </c>
      <c r="G124" s="215"/>
      <c r="H124" s="239">
        <v>86</v>
      </c>
      <c r="I124" s="229">
        <v>0</v>
      </c>
      <c r="J124" s="9" t="s">
        <v>86</v>
      </c>
      <c r="K124" s="9" t="s">
        <v>86</v>
      </c>
      <c r="L124" s="118" t="s">
        <v>874</v>
      </c>
      <c r="M124" s="13" t="s">
        <v>875</v>
      </c>
      <c r="N124" s="9" t="s">
        <v>86</v>
      </c>
      <c r="O124" s="9" t="s">
        <v>86</v>
      </c>
      <c r="P124" s="10" t="s">
        <v>876</v>
      </c>
      <c r="Q124" s="31" t="s">
        <v>877</v>
      </c>
      <c r="R124" s="60" t="s">
        <v>181</v>
      </c>
      <c r="S124" s="9" t="s">
        <v>86</v>
      </c>
      <c r="T124" s="9" t="s">
        <v>86</v>
      </c>
      <c r="U124" s="102" t="s">
        <v>878</v>
      </c>
      <c r="V124" s="162" t="s">
        <v>86</v>
      </c>
      <c r="W124" s="162"/>
      <c r="X124" s="170" t="str">
        <f t="shared" si="10"/>
        <v>X</v>
      </c>
      <c r="Y124" s="171"/>
      <c r="Z124" s="172" t="str">
        <f t="shared" si="11"/>
        <v>X</v>
      </c>
      <c r="AA124" s="6"/>
      <c r="AB124" s="6"/>
      <c r="AC124" s="6"/>
      <c r="AD124" s="6"/>
      <c r="AE124" s="4">
        <f t="shared" si="13"/>
        <v>1</v>
      </c>
      <c r="AF124" s="4">
        <f t="shared" si="14"/>
        <v>0</v>
      </c>
      <c r="AG124" s="4">
        <f t="shared" si="14"/>
        <v>1</v>
      </c>
      <c r="AH124" s="6"/>
      <c r="AJ124" s="1">
        <v>0</v>
      </c>
      <c r="AK124" t="str">
        <f t="shared" si="12"/>
        <v/>
      </c>
      <c r="AL124" s="1" t="s">
        <v>95</v>
      </c>
      <c r="AM124" t="str">
        <f t="shared" si="15"/>
        <v/>
      </c>
      <c r="AN124" s="1" t="s">
        <v>95</v>
      </c>
      <c r="AO124" t="str">
        <f t="shared" si="16"/>
        <v/>
      </c>
      <c r="AP124" s="1" t="s">
        <v>111</v>
      </c>
    </row>
    <row r="125" spans="1:42">
      <c r="A125" s="98" t="s">
        <v>879</v>
      </c>
      <c r="B125" s="220" t="s">
        <v>156</v>
      </c>
      <c r="C125" s="5" t="s">
        <v>880</v>
      </c>
      <c r="D125" s="181"/>
      <c r="E125" s="204"/>
      <c r="F125" s="5" t="str">
        <f t="shared" ca="1" si="9"/>
        <v/>
      </c>
      <c r="G125" s="215"/>
      <c r="H125" s="239">
        <v>87</v>
      </c>
      <c r="I125" s="229">
        <v>0</v>
      </c>
      <c r="J125" s="9" t="s">
        <v>86</v>
      </c>
      <c r="K125" s="9" t="s">
        <v>86</v>
      </c>
      <c r="L125" s="118" t="s">
        <v>881</v>
      </c>
      <c r="M125" s="13" t="s">
        <v>882</v>
      </c>
      <c r="N125" s="9" t="s">
        <v>86</v>
      </c>
      <c r="O125" s="9" t="s">
        <v>86</v>
      </c>
      <c r="P125" s="10" t="s">
        <v>883</v>
      </c>
      <c r="Q125" s="31" t="s">
        <v>884</v>
      </c>
      <c r="R125" s="60" t="s">
        <v>196</v>
      </c>
      <c r="S125" s="14" t="s">
        <v>240</v>
      </c>
      <c r="T125" s="9" t="s">
        <v>86</v>
      </c>
      <c r="U125" s="102" t="s">
        <v>885</v>
      </c>
      <c r="V125" s="162" t="s">
        <v>86</v>
      </c>
      <c r="W125" s="162"/>
      <c r="X125" s="170" t="str">
        <f t="shared" si="10"/>
        <v>X</v>
      </c>
      <c r="Y125" s="171"/>
      <c r="Z125" s="172" t="str">
        <f t="shared" si="11"/>
        <v>X</v>
      </c>
      <c r="AA125" s="6"/>
      <c r="AB125" s="6"/>
      <c r="AC125" s="6"/>
      <c r="AD125" s="6"/>
      <c r="AE125" s="4">
        <f t="shared" si="13"/>
        <v>1</v>
      </c>
      <c r="AF125" s="4">
        <f t="shared" si="14"/>
        <v>0</v>
      </c>
      <c r="AG125" s="4">
        <f t="shared" si="14"/>
        <v>1</v>
      </c>
      <c r="AH125" s="6"/>
      <c r="AJ125" s="1">
        <v>0</v>
      </c>
      <c r="AK125" t="str">
        <f t="shared" si="12"/>
        <v/>
      </c>
      <c r="AL125" s="1" t="s">
        <v>95</v>
      </c>
      <c r="AM125" t="str">
        <f t="shared" si="15"/>
        <v/>
      </c>
      <c r="AN125" s="1" t="s">
        <v>95</v>
      </c>
      <c r="AO125" t="str">
        <f t="shared" si="16"/>
        <v/>
      </c>
      <c r="AP125" s="1" t="s">
        <v>111</v>
      </c>
    </row>
    <row r="126" spans="1:42">
      <c r="A126" s="98" t="s">
        <v>886</v>
      </c>
      <c r="B126" s="220" t="s">
        <v>382</v>
      </c>
      <c r="C126" s="5" t="s">
        <v>887</v>
      </c>
      <c r="D126" s="181"/>
      <c r="E126" s="204"/>
      <c r="F126" s="5" t="str">
        <f t="shared" ca="1" si="9"/>
        <v/>
      </c>
      <c r="G126" s="215"/>
      <c r="H126" s="239">
        <v>88</v>
      </c>
      <c r="I126" s="229">
        <v>0</v>
      </c>
      <c r="J126" s="9" t="s">
        <v>86</v>
      </c>
      <c r="K126" s="9" t="s">
        <v>86</v>
      </c>
      <c r="L126" s="118" t="s">
        <v>888</v>
      </c>
      <c r="M126" s="13" t="s">
        <v>889</v>
      </c>
      <c r="N126" s="9" t="s">
        <v>86</v>
      </c>
      <c r="O126" s="9" t="s">
        <v>86</v>
      </c>
      <c r="P126" s="10" t="s">
        <v>890</v>
      </c>
      <c r="Q126" s="31" t="s">
        <v>891</v>
      </c>
      <c r="R126" s="60" t="s">
        <v>210</v>
      </c>
      <c r="S126" s="9" t="s">
        <v>86</v>
      </c>
      <c r="T126" s="9" t="s">
        <v>86</v>
      </c>
      <c r="U126" s="102" t="s">
        <v>892</v>
      </c>
      <c r="V126" s="162" t="s">
        <v>86</v>
      </c>
      <c r="W126" s="162"/>
      <c r="X126" s="170" t="str">
        <f t="shared" si="10"/>
        <v>X</v>
      </c>
      <c r="Y126" s="171"/>
      <c r="Z126" s="172" t="str">
        <f t="shared" si="11"/>
        <v>X</v>
      </c>
      <c r="AA126" s="6"/>
      <c r="AB126" s="6"/>
      <c r="AC126" s="6"/>
      <c r="AD126" s="6"/>
      <c r="AE126" s="4">
        <f t="shared" si="13"/>
        <v>1</v>
      </c>
      <c r="AF126" s="4">
        <f t="shared" si="14"/>
        <v>0</v>
      </c>
      <c r="AG126" s="4">
        <f t="shared" si="14"/>
        <v>1</v>
      </c>
      <c r="AH126" s="6"/>
      <c r="AJ126" s="1">
        <v>0</v>
      </c>
      <c r="AK126" t="str">
        <f t="shared" si="12"/>
        <v/>
      </c>
      <c r="AL126" s="1" t="s">
        <v>95</v>
      </c>
      <c r="AM126" t="str">
        <f t="shared" si="15"/>
        <v/>
      </c>
      <c r="AN126" s="1" t="s">
        <v>95</v>
      </c>
      <c r="AO126" t="str">
        <f t="shared" si="16"/>
        <v/>
      </c>
      <c r="AP126" s="1" t="s">
        <v>111</v>
      </c>
    </row>
    <row r="127" spans="1:42">
      <c r="A127" s="98" t="s">
        <v>86</v>
      </c>
      <c r="B127" s="220" t="s">
        <v>780</v>
      </c>
      <c r="C127" s="5" t="s">
        <v>893</v>
      </c>
      <c r="D127" s="181"/>
      <c r="E127" s="204"/>
      <c r="F127" s="5" t="str">
        <f t="shared" ca="1" si="9"/>
        <v/>
      </c>
      <c r="G127" s="215"/>
      <c r="H127" s="239">
        <v>89</v>
      </c>
      <c r="I127" s="229">
        <v>0</v>
      </c>
      <c r="J127" s="9" t="s">
        <v>86</v>
      </c>
      <c r="K127" s="9" t="s">
        <v>86</v>
      </c>
      <c r="L127" s="9" t="s">
        <v>86</v>
      </c>
      <c r="M127" s="13" t="s">
        <v>894</v>
      </c>
      <c r="N127" s="9" t="s">
        <v>86</v>
      </c>
      <c r="O127" s="9" t="s">
        <v>86</v>
      </c>
      <c r="P127" s="10" t="s">
        <v>895</v>
      </c>
      <c r="Q127" s="31" t="s">
        <v>896</v>
      </c>
      <c r="R127" s="60" t="s">
        <v>224</v>
      </c>
      <c r="S127" s="14" t="s">
        <v>853</v>
      </c>
      <c r="T127" s="9" t="s">
        <v>86</v>
      </c>
      <c r="U127" s="103" t="s">
        <v>897</v>
      </c>
      <c r="V127" s="162" t="s">
        <v>86</v>
      </c>
      <c r="W127" s="162"/>
      <c r="X127" s="170" t="str">
        <f t="shared" si="10"/>
        <v>X</v>
      </c>
      <c r="Y127" s="171"/>
      <c r="Z127" s="172" t="str">
        <f t="shared" si="11"/>
        <v/>
      </c>
      <c r="AA127" s="6"/>
      <c r="AB127" s="6"/>
      <c r="AC127" s="6"/>
      <c r="AD127" s="6"/>
      <c r="AE127" s="4">
        <f t="shared" si="13"/>
        <v>1</v>
      </c>
      <c r="AF127" s="4">
        <f t="shared" si="14"/>
        <v>0</v>
      </c>
      <c r="AG127" s="4">
        <f t="shared" si="14"/>
        <v>0</v>
      </c>
      <c r="AH127" s="6"/>
      <c r="AJ127" s="1">
        <v>0</v>
      </c>
      <c r="AK127" t="str">
        <f t="shared" si="12"/>
        <v/>
      </c>
      <c r="AL127" s="1" t="s">
        <v>95</v>
      </c>
      <c r="AM127" t="str">
        <f t="shared" si="15"/>
        <v/>
      </c>
      <c r="AN127" s="1" t="s">
        <v>86</v>
      </c>
      <c r="AO127" t="str">
        <f t="shared" si="16"/>
        <v/>
      </c>
      <c r="AP127" s="1" t="s">
        <v>96</v>
      </c>
    </row>
    <row r="128" spans="1:42">
      <c r="A128" s="98" t="s">
        <v>86</v>
      </c>
      <c r="B128" s="220" t="s">
        <v>898</v>
      </c>
      <c r="C128" s="5" t="s">
        <v>899</v>
      </c>
      <c r="D128" s="181"/>
      <c r="E128" s="204"/>
      <c r="F128" s="5" t="str">
        <f t="shared" ca="1" si="9"/>
        <v/>
      </c>
      <c r="G128" s="215"/>
      <c r="H128" s="240">
        <v>90</v>
      </c>
      <c r="I128" s="231">
        <v>2</v>
      </c>
      <c r="J128" s="9" t="s">
        <v>86</v>
      </c>
      <c r="K128" s="9" t="s">
        <v>86</v>
      </c>
      <c r="L128" s="9" t="s">
        <v>86</v>
      </c>
      <c r="M128" s="13" t="s">
        <v>900</v>
      </c>
      <c r="N128" s="9" t="s">
        <v>86</v>
      </c>
      <c r="O128" s="9" t="s">
        <v>86</v>
      </c>
      <c r="P128" s="10" t="s">
        <v>901</v>
      </c>
      <c r="Q128" s="31" t="s">
        <v>902</v>
      </c>
      <c r="R128" s="60" t="s">
        <v>239</v>
      </c>
      <c r="S128" s="55" t="s">
        <v>93</v>
      </c>
      <c r="T128" s="9" t="s">
        <v>86</v>
      </c>
      <c r="U128" s="103" t="s">
        <v>903</v>
      </c>
      <c r="V128" s="162" t="s">
        <v>86</v>
      </c>
      <c r="W128" s="162"/>
      <c r="X128" s="170" t="str">
        <f t="shared" si="10"/>
        <v>X</v>
      </c>
      <c r="Y128" s="171"/>
      <c r="Z128" s="172" t="str">
        <f t="shared" si="11"/>
        <v/>
      </c>
      <c r="AA128" s="6"/>
      <c r="AB128" s="6"/>
      <c r="AC128" s="6"/>
      <c r="AD128" s="6"/>
      <c r="AE128" s="4">
        <f t="shared" si="13"/>
        <v>1</v>
      </c>
      <c r="AF128" s="4">
        <f t="shared" si="14"/>
        <v>0</v>
      </c>
      <c r="AG128" s="4">
        <f t="shared" si="14"/>
        <v>0</v>
      </c>
      <c r="AH128" s="6"/>
      <c r="AJ128" s="1">
        <v>2</v>
      </c>
      <c r="AK128" t="str">
        <f t="shared" si="12"/>
        <v/>
      </c>
      <c r="AL128" s="1" t="s">
        <v>95</v>
      </c>
      <c r="AM128" t="str">
        <f t="shared" si="15"/>
        <v/>
      </c>
      <c r="AN128" s="1" t="s">
        <v>95</v>
      </c>
      <c r="AO128" t="str">
        <f t="shared" si="16"/>
        <v>&lt;---</v>
      </c>
      <c r="AP128" s="1" t="s">
        <v>904</v>
      </c>
    </row>
    <row r="129" spans="1:42">
      <c r="A129" s="98" t="s">
        <v>86</v>
      </c>
      <c r="B129" s="220" t="s">
        <v>905</v>
      </c>
      <c r="C129" s="5" t="s">
        <v>906</v>
      </c>
      <c r="D129" s="181"/>
      <c r="E129" s="204"/>
      <c r="F129" s="5" t="str">
        <f t="shared" ca="1" si="9"/>
        <v/>
      </c>
      <c r="G129" s="215"/>
      <c r="H129" s="240">
        <v>91</v>
      </c>
      <c r="I129" s="231">
        <v>2</v>
      </c>
      <c r="J129" s="9" t="s">
        <v>86</v>
      </c>
      <c r="K129" s="9" t="s">
        <v>86</v>
      </c>
      <c r="L129" s="9" t="s">
        <v>86</v>
      </c>
      <c r="M129" s="13" t="s">
        <v>907</v>
      </c>
      <c r="N129" s="9" t="s">
        <v>86</v>
      </c>
      <c r="O129" s="9" t="s">
        <v>86</v>
      </c>
      <c r="P129" s="10" t="s">
        <v>908</v>
      </c>
      <c r="Q129" s="31" t="s">
        <v>909</v>
      </c>
      <c r="R129" s="60" t="s">
        <v>251</v>
      </c>
      <c r="S129" s="55" t="s">
        <v>93</v>
      </c>
      <c r="T129" s="9" t="s">
        <v>86</v>
      </c>
      <c r="U129" s="103" t="s">
        <v>910</v>
      </c>
      <c r="V129" s="162" t="s">
        <v>86</v>
      </c>
      <c r="W129" s="162"/>
      <c r="X129" s="170" t="str">
        <f t="shared" si="10"/>
        <v>X</v>
      </c>
      <c r="Y129" s="171"/>
      <c r="Z129" s="172" t="str">
        <f t="shared" si="11"/>
        <v/>
      </c>
      <c r="AA129" s="6"/>
      <c r="AB129" s="6"/>
      <c r="AC129" s="6"/>
      <c r="AD129" s="6"/>
      <c r="AE129" s="4">
        <f t="shared" si="13"/>
        <v>1</v>
      </c>
      <c r="AF129" s="4">
        <f t="shared" si="14"/>
        <v>0</v>
      </c>
      <c r="AG129" s="4">
        <f t="shared" si="14"/>
        <v>0</v>
      </c>
      <c r="AH129" s="6"/>
      <c r="AJ129" s="1">
        <v>2</v>
      </c>
      <c r="AK129" t="str">
        <f t="shared" si="12"/>
        <v/>
      </c>
      <c r="AL129" s="1" t="s">
        <v>95</v>
      </c>
      <c r="AM129" t="str">
        <f t="shared" si="15"/>
        <v/>
      </c>
      <c r="AN129" s="1" t="s">
        <v>86</v>
      </c>
      <c r="AO129" t="str">
        <f t="shared" si="16"/>
        <v/>
      </c>
      <c r="AP129" s="1" t="s">
        <v>904</v>
      </c>
    </row>
    <row r="130" spans="1:42">
      <c r="A130" s="98" t="s">
        <v>86</v>
      </c>
      <c r="B130" s="220" t="s">
        <v>324</v>
      </c>
      <c r="C130" s="5" t="s">
        <v>911</v>
      </c>
      <c r="D130" s="181"/>
      <c r="E130" s="204"/>
      <c r="F130" s="5" t="str">
        <f t="shared" ca="1" si="9"/>
        <v/>
      </c>
      <c r="G130" s="215"/>
      <c r="H130" s="240">
        <v>92</v>
      </c>
      <c r="I130" s="231">
        <v>2</v>
      </c>
      <c r="J130" s="9" t="s">
        <v>86</v>
      </c>
      <c r="K130" s="9" t="s">
        <v>86</v>
      </c>
      <c r="L130" s="9" t="s">
        <v>86</v>
      </c>
      <c r="M130" s="13" t="s">
        <v>912</v>
      </c>
      <c r="N130" s="9" t="s">
        <v>86</v>
      </c>
      <c r="O130" s="9" t="s">
        <v>86</v>
      </c>
      <c r="P130" s="10" t="s">
        <v>913</v>
      </c>
      <c r="Q130" s="31" t="s">
        <v>914</v>
      </c>
      <c r="R130" s="60" t="s">
        <v>263</v>
      </c>
      <c r="S130" s="55" t="s">
        <v>93</v>
      </c>
      <c r="T130" s="9" t="s">
        <v>86</v>
      </c>
      <c r="U130" s="103" t="s">
        <v>915</v>
      </c>
      <c r="V130" s="162" t="s">
        <v>86</v>
      </c>
      <c r="W130" s="162"/>
      <c r="X130" s="170" t="str">
        <f t="shared" si="10"/>
        <v>X</v>
      </c>
      <c r="Y130" s="171"/>
      <c r="Z130" s="172" t="str">
        <f t="shared" si="11"/>
        <v/>
      </c>
      <c r="AA130" s="6"/>
      <c r="AB130" s="6"/>
      <c r="AC130" s="6"/>
      <c r="AD130" s="6"/>
      <c r="AE130" s="4">
        <f t="shared" si="13"/>
        <v>1</v>
      </c>
      <c r="AF130" s="4">
        <f t="shared" si="14"/>
        <v>0</v>
      </c>
      <c r="AG130" s="4">
        <f t="shared" si="14"/>
        <v>0</v>
      </c>
      <c r="AH130" s="6"/>
      <c r="AJ130" s="1">
        <v>2</v>
      </c>
      <c r="AK130" t="str">
        <f t="shared" si="12"/>
        <v/>
      </c>
      <c r="AL130" s="1" t="s">
        <v>95</v>
      </c>
      <c r="AM130" t="str">
        <f t="shared" si="15"/>
        <v/>
      </c>
      <c r="AN130" s="1" t="s">
        <v>86</v>
      </c>
      <c r="AO130" t="str">
        <f t="shared" si="16"/>
        <v/>
      </c>
      <c r="AP130" s="1" t="s">
        <v>904</v>
      </c>
    </row>
    <row r="131" spans="1:42">
      <c r="A131" s="98" t="s">
        <v>496</v>
      </c>
      <c r="B131" s="220" t="s">
        <v>704</v>
      </c>
      <c r="C131" s="5" t="s">
        <v>916</v>
      </c>
      <c r="D131" s="182"/>
      <c r="E131" s="204"/>
      <c r="F131" s="5" t="str">
        <f t="shared" ca="1" si="9"/>
        <v/>
      </c>
      <c r="G131" s="215"/>
      <c r="H131" s="240">
        <v>93</v>
      </c>
      <c r="I131" s="231">
        <v>2</v>
      </c>
      <c r="J131" s="127" t="s">
        <v>450</v>
      </c>
      <c r="K131" s="9" t="s">
        <v>86</v>
      </c>
      <c r="L131" s="9" t="s">
        <v>86</v>
      </c>
      <c r="M131" s="100" t="s">
        <v>917</v>
      </c>
      <c r="N131" s="9" t="s">
        <v>86</v>
      </c>
      <c r="O131" s="9" t="s">
        <v>86</v>
      </c>
      <c r="P131" s="10" t="s">
        <v>918</v>
      </c>
      <c r="Q131" s="31" t="s">
        <v>919</v>
      </c>
      <c r="R131" s="60" t="s">
        <v>273</v>
      </c>
      <c r="S131" s="55" t="s">
        <v>93</v>
      </c>
      <c r="T131" s="9" t="s">
        <v>86</v>
      </c>
      <c r="U131" s="103" t="s">
        <v>920</v>
      </c>
      <c r="V131" s="162" t="s">
        <v>86</v>
      </c>
      <c r="W131" s="162"/>
      <c r="X131" s="170" t="str">
        <f t="shared" si="10"/>
        <v>X</v>
      </c>
      <c r="Y131" s="171"/>
      <c r="Z131" s="172" t="str">
        <f t="shared" si="11"/>
        <v>X</v>
      </c>
      <c r="AA131" s="6"/>
      <c r="AB131" s="6"/>
      <c r="AC131" s="6"/>
      <c r="AD131" s="6"/>
      <c r="AE131" s="4">
        <f t="shared" si="13"/>
        <v>1</v>
      </c>
      <c r="AF131" s="4">
        <f t="shared" si="14"/>
        <v>0</v>
      </c>
      <c r="AG131" s="4">
        <f t="shared" si="14"/>
        <v>1</v>
      </c>
      <c r="AH131" s="6"/>
      <c r="AJ131" s="1">
        <v>2</v>
      </c>
      <c r="AK131" t="str">
        <f t="shared" si="12"/>
        <v/>
      </c>
      <c r="AL131" s="1" t="s">
        <v>95</v>
      </c>
      <c r="AM131" t="str">
        <f t="shared" si="15"/>
        <v/>
      </c>
      <c r="AN131" s="1" t="s">
        <v>95</v>
      </c>
      <c r="AO131" t="str">
        <f t="shared" si="16"/>
        <v/>
      </c>
      <c r="AP131" s="1" t="s">
        <v>904</v>
      </c>
    </row>
    <row r="132" spans="1:42">
      <c r="A132" s="98" t="s">
        <v>86</v>
      </c>
      <c r="B132" s="220" t="s">
        <v>296</v>
      </c>
      <c r="C132" s="5" t="s">
        <v>921</v>
      </c>
      <c r="D132" s="182"/>
      <c r="E132" s="204"/>
      <c r="F132" s="5" t="str">
        <f t="shared" ca="1" si="9"/>
        <v/>
      </c>
      <c r="G132" s="215"/>
      <c r="H132" s="240">
        <v>94</v>
      </c>
      <c r="I132" s="231">
        <v>2</v>
      </c>
      <c r="J132" s="9" t="s">
        <v>86</v>
      </c>
      <c r="K132" s="9" t="s">
        <v>86</v>
      </c>
      <c r="L132" s="9" t="s">
        <v>86</v>
      </c>
      <c r="M132" s="100" t="s">
        <v>922</v>
      </c>
      <c r="N132" s="9" t="s">
        <v>86</v>
      </c>
      <c r="O132" s="9" t="s">
        <v>86</v>
      </c>
      <c r="P132" s="10" t="s">
        <v>923</v>
      </c>
      <c r="Q132" s="31" t="s">
        <v>924</v>
      </c>
      <c r="R132" s="60" t="s">
        <v>284</v>
      </c>
      <c r="S132" s="55" t="s">
        <v>93</v>
      </c>
      <c r="T132" s="9" t="s">
        <v>86</v>
      </c>
      <c r="U132" s="103" t="s">
        <v>925</v>
      </c>
      <c r="V132" s="162" t="s">
        <v>86</v>
      </c>
      <c r="W132" s="162"/>
      <c r="X132" s="170" t="str">
        <f t="shared" si="10"/>
        <v>X</v>
      </c>
      <c r="Y132" s="171"/>
      <c r="Z132" s="172" t="str">
        <f t="shared" si="11"/>
        <v/>
      </c>
      <c r="AA132" s="6"/>
      <c r="AB132" s="6"/>
      <c r="AC132" s="6"/>
      <c r="AD132" s="6"/>
      <c r="AE132" s="4">
        <f t="shared" si="13"/>
        <v>1</v>
      </c>
      <c r="AF132" s="4">
        <f t="shared" si="14"/>
        <v>0</v>
      </c>
      <c r="AG132" s="4">
        <f t="shared" si="14"/>
        <v>0</v>
      </c>
      <c r="AH132" s="6"/>
      <c r="AJ132" s="1">
        <v>2</v>
      </c>
      <c r="AK132" t="str">
        <f t="shared" si="12"/>
        <v/>
      </c>
      <c r="AL132" s="1" t="s">
        <v>95</v>
      </c>
      <c r="AM132" t="str">
        <f t="shared" si="15"/>
        <v/>
      </c>
      <c r="AN132" s="1" t="s">
        <v>86</v>
      </c>
      <c r="AO132" t="str">
        <f t="shared" si="16"/>
        <v/>
      </c>
      <c r="AP132" s="1" t="s">
        <v>904</v>
      </c>
    </row>
    <row r="133" spans="1:42">
      <c r="A133" s="98" t="s">
        <v>504</v>
      </c>
      <c r="B133" s="220" t="s">
        <v>552</v>
      </c>
      <c r="C133" s="5" t="s">
        <v>926</v>
      </c>
      <c r="D133" s="181"/>
      <c r="E133" s="204"/>
      <c r="F133" s="5" t="str">
        <f t="shared" ca="1" si="9"/>
        <v/>
      </c>
      <c r="G133" s="215"/>
      <c r="H133" s="240">
        <v>95</v>
      </c>
      <c r="I133" s="231">
        <v>2</v>
      </c>
      <c r="J133" s="155" t="s">
        <v>927</v>
      </c>
      <c r="K133" s="9" t="s">
        <v>86</v>
      </c>
      <c r="L133" s="9" t="s">
        <v>86</v>
      </c>
      <c r="M133" s="100" t="s">
        <v>928</v>
      </c>
      <c r="N133" s="9" t="s">
        <v>86</v>
      </c>
      <c r="O133" s="9" t="s">
        <v>86</v>
      </c>
      <c r="P133" s="10" t="s">
        <v>929</v>
      </c>
      <c r="Q133" s="31" t="s">
        <v>930</v>
      </c>
      <c r="R133" s="60" t="s">
        <v>293</v>
      </c>
      <c r="S133" s="59" t="s">
        <v>152</v>
      </c>
      <c r="T133" s="9" t="s">
        <v>86</v>
      </c>
      <c r="U133" s="103" t="s">
        <v>931</v>
      </c>
      <c r="V133" s="162" t="s">
        <v>86</v>
      </c>
      <c r="W133" s="162"/>
      <c r="X133" s="170" t="str">
        <f t="shared" si="10"/>
        <v>X</v>
      </c>
      <c r="Y133" s="171"/>
      <c r="Z133" s="172" t="str">
        <f t="shared" si="11"/>
        <v>X</v>
      </c>
      <c r="AA133" s="6"/>
      <c r="AB133" s="6"/>
      <c r="AC133" s="6"/>
      <c r="AD133" s="6"/>
      <c r="AE133" s="4">
        <f t="shared" si="13"/>
        <v>1</v>
      </c>
      <c r="AF133" s="4">
        <f t="shared" si="14"/>
        <v>0</v>
      </c>
      <c r="AG133" s="4">
        <f t="shared" si="14"/>
        <v>1</v>
      </c>
      <c r="AH133" s="6"/>
      <c r="AJ133" s="1">
        <v>2</v>
      </c>
      <c r="AK133" t="str">
        <f t="shared" si="12"/>
        <v/>
      </c>
      <c r="AL133" s="1" t="s">
        <v>95</v>
      </c>
      <c r="AM133" t="str">
        <f t="shared" si="15"/>
        <v/>
      </c>
      <c r="AN133" s="1" t="s">
        <v>95</v>
      </c>
      <c r="AO133" t="str">
        <f t="shared" si="16"/>
        <v/>
      </c>
      <c r="AP133" s="1" t="s">
        <v>932</v>
      </c>
    </row>
    <row r="134" spans="1:42">
      <c r="A134" s="98" t="s">
        <v>933</v>
      </c>
      <c r="B134" s="220" t="s">
        <v>511</v>
      </c>
      <c r="C134" s="5" t="s">
        <v>934</v>
      </c>
      <c r="D134" s="181"/>
      <c r="E134" s="204"/>
      <c r="F134" s="5" t="str">
        <f t="shared" ca="1" si="9"/>
        <v/>
      </c>
      <c r="G134" s="215"/>
      <c r="H134" s="240">
        <v>96</v>
      </c>
      <c r="I134" s="231">
        <v>2</v>
      </c>
      <c r="J134" s="127" t="s">
        <v>935</v>
      </c>
      <c r="K134" s="9" t="s">
        <v>86</v>
      </c>
      <c r="L134" s="9" t="s">
        <v>86</v>
      </c>
      <c r="M134" s="100" t="s">
        <v>936</v>
      </c>
      <c r="N134" s="9" t="s">
        <v>86</v>
      </c>
      <c r="O134" s="9" t="s">
        <v>86</v>
      </c>
      <c r="P134" s="10" t="s">
        <v>937</v>
      </c>
      <c r="Q134" s="31" t="s">
        <v>938</v>
      </c>
      <c r="R134" s="60" t="s">
        <v>92</v>
      </c>
      <c r="S134" s="9" t="s">
        <v>86</v>
      </c>
      <c r="T134" s="9" t="s">
        <v>86</v>
      </c>
      <c r="U134" s="103" t="s">
        <v>939</v>
      </c>
      <c r="V134" s="162" t="s">
        <v>86</v>
      </c>
      <c r="W134" s="162"/>
      <c r="X134" s="170" t="str">
        <f t="shared" ref="X134:X165" si="17">IF(B134="","","X")</f>
        <v>X</v>
      </c>
      <c r="Y134" s="171"/>
      <c r="Z134" s="172" t="str">
        <f t="shared" si="11"/>
        <v>X</v>
      </c>
      <c r="AA134" s="6"/>
      <c r="AB134" s="6"/>
      <c r="AC134" s="6"/>
      <c r="AD134" s="6"/>
      <c r="AE134" s="4">
        <f t="shared" si="13"/>
        <v>1</v>
      </c>
      <c r="AF134" s="4">
        <f t="shared" si="14"/>
        <v>0</v>
      </c>
      <c r="AG134" s="4">
        <f t="shared" si="14"/>
        <v>1</v>
      </c>
      <c r="AH134" s="6"/>
      <c r="AJ134" s="1">
        <v>2</v>
      </c>
      <c r="AK134" t="str">
        <f t="shared" si="12"/>
        <v/>
      </c>
      <c r="AL134" s="1" t="s">
        <v>95</v>
      </c>
      <c r="AM134" t="str">
        <f t="shared" si="15"/>
        <v/>
      </c>
      <c r="AN134" s="1" t="s">
        <v>95</v>
      </c>
      <c r="AO134" t="str">
        <f t="shared" si="16"/>
        <v/>
      </c>
      <c r="AP134" s="1" t="s">
        <v>932</v>
      </c>
    </row>
    <row r="135" spans="1:42">
      <c r="A135" s="98" t="s">
        <v>940</v>
      </c>
      <c r="B135" s="220" t="s">
        <v>941</v>
      </c>
      <c r="C135" s="5" t="s">
        <v>942</v>
      </c>
      <c r="D135" s="181"/>
      <c r="E135" s="204"/>
      <c r="F135" s="5" t="str">
        <f t="shared" ca="1" si="9"/>
        <v/>
      </c>
      <c r="G135" s="215"/>
      <c r="H135" s="240">
        <v>97</v>
      </c>
      <c r="I135" s="231">
        <v>2</v>
      </c>
      <c r="J135" s="127" t="s">
        <v>943</v>
      </c>
      <c r="K135" s="9" t="s">
        <v>86</v>
      </c>
      <c r="L135" s="9" t="s">
        <v>86</v>
      </c>
      <c r="M135" s="100" t="s">
        <v>944</v>
      </c>
      <c r="N135" s="9" t="s">
        <v>86</v>
      </c>
      <c r="O135" s="9" t="s">
        <v>86</v>
      </c>
      <c r="P135" s="10" t="s">
        <v>945</v>
      </c>
      <c r="Q135" s="31" t="s">
        <v>946</v>
      </c>
      <c r="R135" s="60" t="s">
        <v>108</v>
      </c>
      <c r="S135" s="9" t="s">
        <v>86</v>
      </c>
      <c r="T135" s="9" t="s">
        <v>86</v>
      </c>
      <c r="U135" s="103" t="s">
        <v>947</v>
      </c>
      <c r="V135" s="162" t="s">
        <v>86</v>
      </c>
      <c r="W135" s="162"/>
      <c r="X135" s="170" t="str">
        <f t="shared" si="17"/>
        <v>X</v>
      </c>
      <c r="Y135" s="171"/>
      <c r="Z135" s="172" t="str">
        <f t="shared" si="11"/>
        <v>X</v>
      </c>
      <c r="AA135" s="6"/>
      <c r="AB135" s="6"/>
      <c r="AC135" s="6"/>
      <c r="AD135" s="6"/>
      <c r="AE135" s="4">
        <f t="shared" si="13"/>
        <v>1</v>
      </c>
      <c r="AF135" s="4">
        <f t="shared" si="14"/>
        <v>0</v>
      </c>
      <c r="AG135" s="4">
        <f t="shared" si="14"/>
        <v>1</v>
      </c>
      <c r="AH135" s="6"/>
      <c r="AJ135" s="1">
        <v>2</v>
      </c>
      <c r="AK135" t="str">
        <f t="shared" si="12"/>
        <v/>
      </c>
      <c r="AL135" s="1" t="s">
        <v>95</v>
      </c>
      <c r="AM135" t="str">
        <f t="shared" si="15"/>
        <v/>
      </c>
      <c r="AN135" s="1" t="s">
        <v>95</v>
      </c>
      <c r="AO135" t="str">
        <f t="shared" si="16"/>
        <v/>
      </c>
      <c r="AP135" s="1" t="s">
        <v>932</v>
      </c>
    </row>
    <row r="136" spans="1:42">
      <c r="A136" s="98" t="s">
        <v>948</v>
      </c>
      <c r="B136" s="220" t="s">
        <v>503</v>
      </c>
      <c r="C136" s="5" t="s">
        <v>949</v>
      </c>
      <c r="D136" s="181"/>
      <c r="E136" s="204"/>
      <c r="F136" s="5" t="str">
        <f t="shared" ca="1" si="9"/>
        <v/>
      </c>
      <c r="G136" s="215"/>
      <c r="H136" s="240">
        <v>98</v>
      </c>
      <c r="I136" s="231">
        <v>2</v>
      </c>
      <c r="J136" s="127" t="s">
        <v>950</v>
      </c>
      <c r="K136" s="9" t="s">
        <v>86</v>
      </c>
      <c r="L136" s="9" t="s">
        <v>86</v>
      </c>
      <c r="M136" s="100" t="s">
        <v>951</v>
      </c>
      <c r="N136" s="9" t="s">
        <v>86</v>
      </c>
      <c r="O136" s="9" t="s">
        <v>86</v>
      </c>
      <c r="P136" s="10" t="s">
        <v>952</v>
      </c>
      <c r="Q136" s="31" t="s">
        <v>953</v>
      </c>
      <c r="R136" s="60" t="s">
        <v>123</v>
      </c>
      <c r="S136" s="9" t="s">
        <v>86</v>
      </c>
      <c r="T136" s="9" t="s">
        <v>86</v>
      </c>
      <c r="U136" s="103" t="s">
        <v>954</v>
      </c>
      <c r="V136" s="162" t="s">
        <v>86</v>
      </c>
      <c r="W136" s="162"/>
      <c r="X136" s="170" t="str">
        <f t="shared" si="17"/>
        <v>X</v>
      </c>
      <c r="Y136" s="171"/>
      <c r="Z136" s="172" t="str">
        <f t="shared" si="11"/>
        <v>X</v>
      </c>
      <c r="AA136" s="6"/>
      <c r="AB136" s="6"/>
      <c r="AC136" s="6"/>
      <c r="AD136" s="6"/>
      <c r="AE136" s="4">
        <f t="shared" si="13"/>
        <v>1</v>
      </c>
      <c r="AF136" s="4">
        <f t="shared" si="14"/>
        <v>0</v>
      </c>
      <c r="AG136" s="4">
        <f t="shared" si="14"/>
        <v>1</v>
      </c>
      <c r="AH136" s="6"/>
      <c r="AJ136" s="1">
        <v>2</v>
      </c>
      <c r="AK136" t="str">
        <f t="shared" si="12"/>
        <v/>
      </c>
      <c r="AL136" s="1" t="s">
        <v>95</v>
      </c>
      <c r="AM136" t="str">
        <f t="shared" si="15"/>
        <v/>
      </c>
      <c r="AN136" s="1" t="s">
        <v>95</v>
      </c>
      <c r="AO136" t="str">
        <f t="shared" si="16"/>
        <v/>
      </c>
      <c r="AP136" s="1" t="s">
        <v>932</v>
      </c>
    </row>
    <row r="137" spans="1:42">
      <c r="A137" s="98" t="s">
        <v>955</v>
      </c>
      <c r="B137" s="220" t="s">
        <v>544</v>
      </c>
      <c r="C137" s="5" t="s">
        <v>956</v>
      </c>
      <c r="D137" s="181"/>
      <c r="E137" s="204"/>
      <c r="F137" s="5" t="str">
        <f t="shared" ca="1" si="9"/>
        <v/>
      </c>
      <c r="G137" s="215"/>
      <c r="H137" s="240">
        <v>99</v>
      </c>
      <c r="I137" s="231">
        <v>2</v>
      </c>
      <c r="J137" s="127" t="s">
        <v>957</v>
      </c>
      <c r="K137" s="9" t="s">
        <v>86</v>
      </c>
      <c r="L137" s="9" t="s">
        <v>86</v>
      </c>
      <c r="M137" s="100" t="s">
        <v>958</v>
      </c>
      <c r="N137" s="9" t="s">
        <v>86</v>
      </c>
      <c r="O137" s="9" t="s">
        <v>86</v>
      </c>
      <c r="P137" s="10" t="s">
        <v>959</v>
      </c>
      <c r="Q137" s="31" t="s">
        <v>960</v>
      </c>
      <c r="R137" s="60" t="s">
        <v>137</v>
      </c>
      <c r="S137" s="9" t="s">
        <v>86</v>
      </c>
      <c r="T137" s="9" t="s">
        <v>86</v>
      </c>
      <c r="U137" s="103" t="s">
        <v>961</v>
      </c>
      <c r="V137" s="162" t="s">
        <v>86</v>
      </c>
      <c r="W137" s="162"/>
      <c r="X137" s="170" t="str">
        <f t="shared" si="17"/>
        <v>X</v>
      </c>
      <c r="Y137" s="171"/>
      <c r="Z137" s="172" t="str">
        <f t="shared" si="11"/>
        <v>X</v>
      </c>
      <c r="AA137" s="6"/>
      <c r="AB137" s="6"/>
      <c r="AC137" s="6"/>
      <c r="AD137" s="6"/>
      <c r="AE137" s="4">
        <f t="shared" si="13"/>
        <v>1</v>
      </c>
      <c r="AF137" s="4">
        <f t="shared" si="14"/>
        <v>0</v>
      </c>
      <c r="AG137" s="4">
        <f t="shared" si="14"/>
        <v>1</v>
      </c>
      <c r="AH137" s="6"/>
      <c r="AJ137" s="1">
        <v>2</v>
      </c>
      <c r="AK137" t="str">
        <f t="shared" si="12"/>
        <v/>
      </c>
      <c r="AL137" s="1" t="s">
        <v>95</v>
      </c>
      <c r="AM137" t="str">
        <f t="shared" si="15"/>
        <v/>
      </c>
      <c r="AN137" s="1" t="s">
        <v>95</v>
      </c>
      <c r="AO137" t="str">
        <f t="shared" si="16"/>
        <v/>
      </c>
      <c r="AP137" s="1" t="s">
        <v>932</v>
      </c>
    </row>
    <row r="138" spans="1:42">
      <c r="A138" s="98" t="s">
        <v>633</v>
      </c>
      <c r="B138" s="220" t="s">
        <v>618</v>
      </c>
      <c r="C138" s="5" t="s">
        <v>962</v>
      </c>
      <c r="D138" s="181"/>
      <c r="E138" s="204"/>
      <c r="F138" s="5" t="str">
        <f t="shared" ca="1" si="9"/>
        <v/>
      </c>
      <c r="G138" s="215"/>
      <c r="H138" s="240">
        <v>100</v>
      </c>
      <c r="I138" s="231">
        <v>2</v>
      </c>
      <c r="J138" s="127" t="s">
        <v>963</v>
      </c>
      <c r="K138" s="14" t="s">
        <v>808</v>
      </c>
      <c r="L138" s="14" t="s">
        <v>809</v>
      </c>
      <c r="M138" s="100" t="s">
        <v>964</v>
      </c>
      <c r="N138" s="14" t="s">
        <v>813</v>
      </c>
      <c r="O138" s="14" t="s">
        <v>814</v>
      </c>
      <c r="P138" s="10" t="s">
        <v>965</v>
      </c>
      <c r="Q138" s="31" t="s">
        <v>966</v>
      </c>
      <c r="R138" s="60" t="s">
        <v>151</v>
      </c>
      <c r="S138" s="59" t="s">
        <v>161</v>
      </c>
      <c r="T138" s="9" t="s">
        <v>86</v>
      </c>
      <c r="U138" s="103" t="s">
        <v>967</v>
      </c>
      <c r="V138" s="162" t="s">
        <v>86</v>
      </c>
      <c r="W138" s="162"/>
      <c r="X138" s="170" t="str">
        <f t="shared" si="17"/>
        <v>X</v>
      </c>
      <c r="Y138" s="171"/>
      <c r="Z138" s="172" t="str">
        <f t="shared" si="11"/>
        <v>X</v>
      </c>
      <c r="AA138" s="6"/>
      <c r="AB138" s="6"/>
      <c r="AC138" s="6"/>
      <c r="AD138" s="6"/>
      <c r="AE138" s="4">
        <f t="shared" si="13"/>
        <v>1</v>
      </c>
      <c r="AF138" s="4">
        <f t="shared" si="14"/>
        <v>0</v>
      </c>
      <c r="AG138" s="4">
        <f t="shared" si="14"/>
        <v>1</v>
      </c>
      <c r="AH138" s="6"/>
      <c r="AJ138" s="1">
        <v>2</v>
      </c>
      <c r="AK138" t="str">
        <f t="shared" si="12"/>
        <v/>
      </c>
      <c r="AL138" s="1" t="s">
        <v>95</v>
      </c>
      <c r="AM138" t="str">
        <f t="shared" si="15"/>
        <v/>
      </c>
      <c r="AN138" s="1" t="s">
        <v>95</v>
      </c>
      <c r="AO138" t="str">
        <f t="shared" si="16"/>
        <v/>
      </c>
      <c r="AP138" s="1" t="s">
        <v>932</v>
      </c>
    </row>
    <row r="139" spans="1:42">
      <c r="A139" s="98" t="s">
        <v>626</v>
      </c>
      <c r="B139" s="220" t="s">
        <v>968</v>
      </c>
      <c r="C139" s="5" t="s">
        <v>969</v>
      </c>
      <c r="D139" s="181"/>
      <c r="E139" s="204"/>
      <c r="F139" s="5" t="str">
        <f t="shared" ca="1" si="9"/>
        <v/>
      </c>
      <c r="G139" s="215"/>
      <c r="H139" s="240">
        <v>101</v>
      </c>
      <c r="I139" s="231">
        <v>2</v>
      </c>
      <c r="J139" s="127" t="s">
        <v>970</v>
      </c>
      <c r="K139" s="9" t="s">
        <v>86</v>
      </c>
      <c r="L139" s="14" t="s">
        <v>820</v>
      </c>
      <c r="M139" s="100" t="s">
        <v>971</v>
      </c>
      <c r="N139" s="14" t="s">
        <v>824</v>
      </c>
      <c r="O139" s="9" t="s">
        <v>86</v>
      </c>
      <c r="P139" s="10" t="s">
        <v>972</v>
      </c>
      <c r="Q139" s="31" t="s">
        <v>973</v>
      </c>
      <c r="R139" s="60" t="s">
        <v>167</v>
      </c>
      <c r="S139" s="59" t="s">
        <v>175</v>
      </c>
      <c r="T139" s="59" t="s">
        <v>182</v>
      </c>
      <c r="U139" s="103" t="s">
        <v>974</v>
      </c>
      <c r="V139" s="162" t="s">
        <v>86</v>
      </c>
      <c r="W139" s="162"/>
      <c r="X139" s="170" t="str">
        <f t="shared" si="17"/>
        <v>X</v>
      </c>
      <c r="Y139" s="171"/>
      <c r="Z139" s="172" t="str">
        <f t="shared" si="11"/>
        <v>X</v>
      </c>
      <c r="AA139" s="6"/>
      <c r="AB139" s="6"/>
      <c r="AC139" s="6"/>
      <c r="AD139" s="6"/>
      <c r="AE139" s="4">
        <f t="shared" si="13"/>
        <v>1</v>
      </c>
      <c r="AF139" s="4">
        <f t="shared" si="14"/>
        <v>0</v>
      </c>
      <c r="AG139" s="4">
        <f t="shared" si="14"/>
        <v>1</v>
      </c>
      <c r="AH139" s="6"/>
      <c r="AJ139" s="1">
        <v>2</v>
      </c>
      <c r="AK139" t="str">
        <f t="shared" si="12"/>
        <v/>
      </c>
      <c r="AL139" s="1" t="s">
        <v>95</v>
      </c>
      <c r="AM139" t="str">
        <f t="shared" si="15"/>
        <v/>
      </c>
      <c r="AN139" s="1" t="s">
        <v>95</v>
      </c>
      <c r="AO139" t="str">
        <f t="shared" si="16"/>
        <v/>
      </c>
      <c r="AP139" s="1" t="s">
        <v>932</v>
      </c>
    </row>
    <row r="140" spans="1:42">
      <c r="A140" s="98" t="s">
        <v>639</v>
      </c>
      <c r="B140" s="220" t="s">
        <v>632</v>
      </c>
      <c r="C140" s="5" t="s">
        <v>975</v>
      </c>
      <c r="D140" s="181"/>
      <c r="E140" s="204"/>
      <c r="F140" s="5" t="str">
        <f t="shared" ca="1" si="9"/>
        <v/>
      </c>
      <c r="G140" s="215"/>
      <c r="H140" s="240">
        <v>102</v>
      </c>
      <c r="I140" s="231">
        <v>2</v>
      </c>
      <c r="J140" s="127" t="s">
        <v>976</v>
      </c>
      <c r="K140" s="9" t="s">
        <v>86</v>
      </c>
      <c r="L140" s="14" t="s">
        <v>829</v>
      </c>
      <c r="M140" s="100" t="s">
        <v>977</v>
      </c>
      <c r="N140" s="14" t="s">
        <v>833</v>
      </c>
      <c r="O140" s="9" t="s">
        <v>86</v>
      </c>
      <c r="P140" s="10" t="s">
        <v>978</v>
      </c>
      <c r="Q140" s="31" t="s">
        <v>979</v>
      </c>
      <c r="R140" s="60" t="s">
        <v>181</v>
      </c>
      <c r="S140" s="59" t="s">
        <v>190</v>
      </c>
      <c r="T140" s="9" t="s">
        <v>86</v>
      </c>
      <c r="U140" s="103" t="s">
        <v>980</v>
      </c>
      <c r="V140" s="162" t="s">
        <v>86</v>
      </c>
      <c r="W140" s="162"/>
      <c r="X140" s="170" t="str">
        <f t="shared" si="17"/>
        <v>X</v>
      </c>
      <c r="Y140" s="171"/>
      <c r="Z140" s="172" t="str">
        <f t="shared" si="11"/>
        <v>X</v>
      </c>
      <c r="AA140" s="6"/>
      <c r="AB140" s="6"/>
      <c r="AC140" s="6"/>
      <c r="AD140" s="6"/>
      <c r="AE140" s="4">
        <f t="shared" si="13"/>
        <v>1</v>
      </c>
      <c r="AF140" s="4">
        <f t="shared" si="14"/>
        <v>0</v>
      </c>
      <c r="AG140" s="4">
        <f t="shared" si="14"/>
        <v>1</v>
      </c>
      <c r="AH140" s="6"/>
      <c r="AJ140" s="1">
        <v>2</v>
      </c>
      <c r="AK140" t="str">
        <f t="shared" si="12"/>
        <v/>
      </c>
      <c r="AL140" s="1" t="s">
        <v>95</v>
      </c>
      <c r="AM140" t="str">
        <f t="shared" si="15"/>
        <v/>
      </c>
      <c r="AN140" s="1" t="s">
        <v>95</v>
      </c>
      <c r="AO140" t="str">
        <f t="shared" si="16"/>
        <v/>
      </c>
      <c r="AP140" s="1" t="s">
        <v>932</v>
      </c>
    </row>
    <row r="141" spans="1:42">
      <c r="A141" s="98" t="s">
        <v>981</v>
      </c>
      <c r="B141" s="220" t="s">
        <v>625</v>
      </c>
      <c r="C141" s="5" t="s">
        <v>982</v>
      </c>
      <c r="D141" s="181"/>
      <c r="E141" s="204"/>
      <c r="F141" s="5" t="str">
        <f t="shared" ca="1" si="9"/>
        <v/>
      </c>
      <c r="G141" s="215"/>
      <c r="H141" s="240">
        <v>103</v>
      </c>
      <c r="I141" s="231">
        <v>2</v>
      </c>
      <c r="J141" s="127" t="s">
        <v>983</v>
      </c>
      <c r="K141" s="9" t="s">
        <v>86</v>
      </c>
      <c r="L141" s="14" t="s">
        <v>839</v>
      </c>
      <c r="M141" s="100" t="s">
        <v>984</v>
      </c>
      <c r="N141" s="14" t="s">
        <v>843</v>
      </c>
      <c r="O141" s="9" t="s">
        <v>86</v>
      </c>
      <c r="P141" s="10" t="s">
        <v>985</v>
      </c>
      <c r="Q141" s="31" t="s">
        <v>986</v>
      </c>
      <c r="R141" s="60" t="s">
        <v>196</v>
      </c>
      <c r="S141" s="9" t="s">
        <v>86</v>
      </c>
      <c r="T141" s="9" t="s">
        <v>86</v>
      </c>
      <c r="U141" s="103" t="s">
        <v>987</v>
      </c>
      <c r="V141" s="162" t="s">
        <v>86</v>
      </c>
      <c r="W141" s="162"/>
      <c r="X141" s="170" t="str">
        <f t="shared" si="17"/>
        <v>X</v>
      </c>
      <c r="Y141" s="171"/>
      <c r="Z141" s="172" t="str">
        <f t="shared" si="11"/>
        <v>X</v>
      </c>
      <c r="AA141" s="6"/>
      <c r="AB141" s="6"/>
      <c r="AC141" s="6"/>
      <c r="AD141" s="6"/>
      <c r="AE141" s="4">
        <f t="shared" si="13"/>
        <v>1</v>
      </c>
      <c r="AF141" s="4">
        <f t="shared" si="14"/>
        <v>0</v>
      </c>
      <c r="AG141" s="4">
        <f t="shared" si="14"/>
        <v>1</v>
      </c>
      <c r="AH141" s="6"/>
      <c r="AJ141" s="1">
        <v>2</v>
      </c>
      <c r="AK141" t="str">
        <f t="shared" si="12"/>
        <v/>
      </c>
      <c r="AL141" s="1" t="s">
        <v>95</v>
      </c>
      <c r="AM141" t="str">
        <f t="shared" si="15"/>
        <v/>
      </c>
      <c r="AN141" s="1" t="s">
        <v>95</v>
      </c>
      <c r="AO141" t="str">
        <f t="shared" si="16"/>
        <v/>
      </c>
      <c r="AP141" s="1" t="s">
        <v>932</v>
      </c>
    </row>
    <row r="142" spans="1:42">
      <c r="A142" s="98" t="s">
        <v>988</v>
      </c>
      <c r="B142" s="220" t="s">
        <v>601</v>
      </c>
      <c r="C142" s="5" t="s">
        <v>989</v>
      </c>
      <c r="D142" s="181"/>
      <c r="E142" s="204"/>
      <c r="F142" s="5" t="str">
        <f t="shared" ca="1" si="9"/>
        <v/>
      </c>
      <c r="G142" s="215"/>
      <c r="H142" s="240">
        <v>104</v>
      </c>
      <c r="I142" s="231">
        <v>2</v>
      </c>
      <c r="J142" s="127" t="s">
        <v>990</v>
      </c>
      <c r="K142" s="9" t="s">
        <v>86</v>
      </c>
      <c r="L142" s="14" t="s">
        <v>849</v>
      </c>
      <c r="M142" s="100" t="s">
        <v>991</v>
      </c>
      <c r="N142" s="14" t="s">
        <v>853</v>
      </c>
      <c r="O142" s="9" t="s">
        <v>86</v>
      </c>
      <c r="P142" s="10" t="s">
        <v>992</v>
      </c>
      <c r="Q142" s="31" t="s">
        <v>993</v>
      </c>
      <c r="R142" s="60" t="s">
        <v>210</v>
      </c>
      <c r="S142" s="9" t="s">
        <v>86</v>
      </c>
      <c r="T142" s="9" t="s">
        <v>86</v>
      </c>
      <c r="U142" s="103" t="s">
        <v>994</v>
      </c>
      <c r="V142" s="162" t="s">
        <v>86</v>
      </c>
      <c r="W142" s="162"/>
      <c r="X142" s="170" t="str">
        <f t="shared" si="17"/>
        <v>X</v>
      </c>
      <c r="Y142" s="171"/>
      <c r="Z142" s="172" t="str">
        <f t="shared" si="11"/>
        <v>X</v>
      </c>
      <c r="AA142" s="6"/>
      <c r="AB142" s="6"/>
      <c r="AC142" s="6"/>
      <c r="AD142" s="6"/>
      <c r="AE142" s="4">
        <f t="shared" si="13"/>
        <v>1</v>
      </c>
      <c r="AF142" s="4">
        <f t="shared" si="14"/>
        <v>0</v>
      </c>
      <c r="AG142" s="4">
        <f t="shared" si="14"/>
        <v>1</v>
      </c>
      <c r="AH142" s="6"/>
      <c r="AJ142" s="1">
        <v>2</v>
      </c>
      <c r="AK142" t="str">
        <f t="shared" si="12"/>
        <v/>
      </c>
      <c r="AL142" s="1" t="s">
        <v>95</v>
      </c>
      <c r="AM142" t="str">
        <f t="shared" si="15"/>
        <v/>
      </c>
      <c r="AN142" s="1" t="s">
        <v>95</v>
      </c>
      <c r="AO142" t="str">
        <f t="shared" si="16"/>
        <v/>
      </c>
      <c r="AP142" s="1" t="s">
        <v>932</v>
      </c>
    </row>
    <row r="143" spans="1:42">
      <c r="A143" s="98" t="s">
        <v>995</v>
      </c>
      <c r="B143" s="220" t="s">
        <v>342</v>
      </c>
      <c r="C143" s="5" t="s">
        <v>996</v>
      </c>
      <c r="D143" s="181"/>
      <c r="E143" s="204"/>
      <c r="F143" s="5" t="str">
        <f t="shared" ca="1" si="9"/>
        <v/>
      </c>
      <c r="G143" s="215"/>
      <c r="H143" s="240">
        <v>105</v>
      </c>
      <c r="I143" s="232">
        <v>4</v>
      </c>
      <c r="J143" s="104" t="s">
        <v>997</v>
      </c>
      <c r="K143" s="9" t="s">
        <v>86</v>
      </c>
      <c r="L143" s="9" t="s">
        <v>86</v>
      </c>
      <c r="M143" s="100" t="s">
        <v>998</v>
      </c>
      <c r="N143" s="9" t="s">
        <v>86</v>
      </c>
      <c r="O143" s="9" t="s">
        <v>86</v>
      </c>
      <c r="P143" s="10" t="s">
        <v>999</v>
      </c>
      <c r="Q143" s="31" t="s">
        <v>1000</v>
      </c>
      <c r="R143" s="60" t="s">
        <v>86</v>
      </c>
      <c r="S143" s="9" t="s">
        <v>86</v>
      </c>
      <c r="T143" s="9" t="s">
        <v>86</v>
      </c>
      <c r="U143" s="103" t="s">
        <v>1001</v>
      </c>
      <c r="V143" s="162" t="s">
        <v>86</v>
      </c>
      <c r="W143" s="162"/>
      <c r="X143" s="170" t="str">
        <f t="shared" si="17"/>
        <v>X</v>
      </c>
      <c r="Y143" s="171"/>
      <c r="Z143" s="172" t="str">
        <f t="shared" si="11"/>
        <v>X</v>
      </c>
      <c r="AA143" s="6"/>
      <c r="AB143" s="6"/>
      <c r="AC143" s="6"/>
      <c r="AD143" s="6"/>
      <c r="AE143" s="4">
        <f t="shared" si="13"/>
        <v>1</v>
      </c>
      <c r="AF143" s="4">
        <f t="shared" si="14"/>
        <v>0</v>
      </c>
      <c r="AG143" s="4">
        <f t="shared" si="14"/>
        <v>1</v>
      </c>
      <c r="AH143" s="6"/>
      <c r="AJ143" s="1">
        <v>4</v>
      </c>
      <c r="AK143" t="str">
        <f t="shared" si="12"/>
        <v/>
      </c>
      <c r="AL143" s="1" t="s">
        <v>95</v>
      </c>
      <c r="AM143" t="str">
        <f t="shared" si="15"/>
        <v/>
      </c>
      <c r="AN143" s="1" t="s">
        <v>95</v>
      </c>
      <c r="AO143" t="str">
        <f t="shared" si="16"/>
        <v/>
      </c>
      <c r="AP143" s="1" t="s">
        <v>486</v>
      </c>
    </row>
    <row r="144" spans="1:42">
      <c r="A144" s="98" t="s">
        <v>1002</v>
      </c>
      <c r="B144" s="220" t="s">
        <v>410</v>
      </c>
      <c r="C144" s="5" t="s">
        <v>1003</v>
      </c>
      <c r="D144" s="181"/>
      <c r="E144" s="204"/>
      <c r="F144" s="5" t="str">
        <f t="shared" ca="1" si="9"/>
        <v/>
      </c>
      <c r="G144" s="215"/>
      <c r="H144" s="240">
        <v>106</v>
      </c>
      <c r="I144" s="232">
        <v>4</v>
      </c>
      <c r="J144" s="104" t="s">
        <v>1004</v>
      </c>
      <c r="K144" s="9" t="s">
        <v>86</v>
      </c>
      <c r="L144" s="9" t="s">
        <v>86</v>
      </c>
      <c r="M144" s="100" t="s">
        <v>1005</v>
      </c>
      <c r="N144" s="9" t="s">
        <v>86</v>
      </c>
      <c r="O144" s="9" t="s">
        <v>86</v>
      </c>
      <c r="P144" s="10" t="s">
        <v>1006</v>
      </c>
      <c r="Q144" s="31" t="s">
        <v>1007</v>
      </c>
      <c r="R144" s="60" t="s">
        <v>86</v>
      </c>
      <c r="S144" s="9" t="s">
        <v>86</v>
      </c>
      <c r="T144" s="9" t="s">
        <v>86</v>
      </c>
      <c r="U144" s="103" t="s">
        <v>1008</v>
      </c>
      <c r="V144" s="162" t="s">
        <v>86</v>
      </c>
      <c r="W144" s="162"/>
      <c r="X144" s="170" t="str">
        <f t="shared" si="17"/>
        <v>X</v>
      </c>
      <c r="Y144" s="171"/>
      <c r="Z144" s="172" t="str">
        <f t="shared" si="11"/>
        <v>X</v>
      </c>
      <c r="AA144" s="6"/>
      <c r="AB144" s="6"/>
      <c r="AC144" s="6"/>
      <c r="AD144" s="6"/>
      <c r="AE144" s="4">
        <f t="shared" si="13"/>
        <v>1</v>
      </c>
      <c r="AF144" s="4">
        <f t="shared" si="14"/>
        <v>0</v>
      </c>
      <c r="AG144" s="4">
        <f t="shared" si="14"/>
        <v>1</v>
      </c>
      <c r="AH144" s="6"/>
      <c r="AJ144" s="1">
        <v>4</v>
      </c>
      <c r="AK144" t="str">
        <f t="shared" si="12"/>
        <v/>
      </c>
      <c r="AL144" s="1" t="s">
        <v>95</v>
      </c>
      <c r="AM144" t="str">
        <f t="shared" si="15"/>
        <v/>
      </c>
      <c r="AN144" s="1" t="s">
        <v>95</v>
      </c>
      <c r="AO144" t="str">
        <f t="shared" si="16"/>
        <v/>
      </c>
      <c r="AP144" s="1" t="s">
        <v>486</v>
      </c>
    </row>
    <row r="145" spans="1:42">
      <c r="A145" s="98" t="s">
        <v>1009</v>
      </c>
      <c r="B145" s="220" t="s">
        <v>658</v>
      </c>
      <c r="C145" s="5" t="s">
        <v>1010</v>
      </c>
      <c r="D145" s="181"/>
      <c r="E145" s="204"/>
      <c r="F145" s="5" t="str">
        <f t="shared" ca="1" si="9"/>
        <v/>
      </c>
      <c r="G145" s="215"/>
      <c r="H145" s="240">
        <v>107</v>
      </c>
      <c r="I145" s="232">
        <v>4</v>
      </c>
      <c r="J145" s="104" t="s">
        <v>1011</v>
      </c>
      <c r="K145" s="9" t="s">
        <v>86</v>
      </c>
      <c r="L145" s="9" t="s">
        <v>86</v>
      </c>
      <c r="M145" s="100" t="s">
        <v>1012</v>
      </c>
      <c r="N145" s="9" t="s">
        <v>86</v>
      </c>
      <c r="O145" s="9" t="s">
        <v>86</v>
      </c>
      <c r="P145" s="10" t="s">
        <v>1013</v>
      </c>
      <c r="Q145" s="31" t="s">
        <v>1014</v>
      </c>
      <c r="R145" s="60" t="s">
        <v>86</v>
      </c>
      <c r="S145" s="9" t="s">
        <v>86</v>
      </c>
      <c r="T145" s="9" t="s">
        <v>86</v>
      </c>
      <c r="U145" s="103" t="s">
        <v>1015</v>
      </c>
      <c r="V145" s="162" t="s">
        <v>86</v>
      </c>
      <c r="W145" s="162"/>
      <c r="X145" s="170" t="str">
        <f t="shared" si="17"/>
        <v>X</v>
      </c>
      <c r="Y145" s="171"/>
      <c r="Z145" s="172" t="str">
        <f t="shared" si="11"/>
        <v>X</v>
      </c>
      <c r="AA145" s="6"/>
      <c r="AB145" s="6"/>
      <c r="AC145" s="6"/>
      <c r="AD145" s="6"/>
      <c r="AE145" s="4">
        <f t="shared" si="13"/>
        <v>1</v>
      </c>
      <c r="AF145" s="4">
        <f t="shared" si="14"/>
        <v>0</v>
      </c>
      <c r="AG145" s="4">
        <f t="shared" si="14"/>
        <v>1</v>
      </c>
      <c r="AH145" s="6"/>
      <c r="AJ145" s="1">
        <v>4</v>
      </c>
      <c r="AK145" t="str">
        <f t="shared" si="12"/>
        <v/>
      </c>
      <c r="AL145" s="1" t="s">
        <v>95</v>
      </c>
      <c r="AM145" t="str">
        <f t="shared" si="15"/>
        <v/>
      </c>
      <c r="AN145" s="1" t="s">
        <v>95</v>
      </c>
      <c r="AO145" t="str">
        <f t="shared" si="16"/>
        <v/>
      </c>
      <c r="AP145" s="1" t="s">
        <v>486</v>
      </c>
    </row>
    <row r="146" spans="1:42">
      <c r="A146" s="98" t="s">
        <v>1016</v>
      </c>
      <c r="B146" s="220" t="s">
        <v>333</v>
      </c>
      <c r="C146" s="5" t="s">
        <v>1017</v>
      </c>
      <c r="D146" s="181"/>
      <c r="E146" s="204"/>
      <c r="F146" s="5" t="str">
        <f t="shared" ca="1" si="9"/>
        <v/>
      </c>
      <c r="G146" s="215"/>
      <c r="H146" s="240">
        <v>108</v>
      </c>
      <c r="I146" s="232">
        <v>4</v>
      </c>
      <c r="J146" s="104" t="s">
        <v>1018</v>
      </c>
      <c r="K146" s="9" t="s">
        <v>86</v>
      </c>
      <c r="L146" s="9" t="s">
        <v>86</v>
      </c>
      <c r="M146" s="100" t="s">
        <v>1019</v>
      </c>
      <c r="N146" s="9" t="s">
        <v>86</v>
      </c>
      <c r="O146" s="9" t="s">
        <v>86</v>
      </c>
      <c r="P146" s="10" t="s">
        <v>1020</v>
      </c>
      <c r="Q146" s="31" t="s">
        <v>1021</v>
      </c>
      <c r="R146" s="60" t="s">
        <v>86</v>
      </c>
      <c r="S146" s="9" t="s">
        <v>86</v>
      </c>
      <c r="T146" s="9" t="s">
        <v>86</v>
      </c>
      <c r="U146" s="103" t="s">
        <v>1022</v>
      </c>
      <c r="V146" s="162" t="s">
        <v>86</v>
      </c>
      <c r="W146" s="162"/>
      <c r="X146" s="170" t="str">
        <f t="shared" si="17"/>
        <v>X</v>
      </c>
      <c r="Y146" s="171"/>
      <c r="Z146" s="172" t="str">
        <f t="shared" si="11"/>
        <v>X</v>
      </c>
      <c r="AA146" s="6"/>
      <c r="AB146" s="6"/>
      <c r="AC146" s="6"/>
      <c r="AD146" s="6"/>
      <c r="AE146" s="4">
        <f t="shared" si="13"/>
        <v>1</v>
      </c>
      <c r="AF146" s="4">
        <f t="shared" si="14"/>
        <v>0</v>
      </c>
      <c r="AG146" s="4">
        <f t="shared" si="14"/>
        <v>1</v>
      </c>
      <c r="AH146" s="6"/>
      <c r="AJ146" s="1">
        <v>4</v>
      </c>
      <c r="AK146" t="str">
        <f t="shared" si="12"/>
        <v/>
      </c>
      <c r="AL146" s="1" t="s">
        <v>95</v>
      </c>
      <c r="AM146" t="str">
        <f t="shared" si="15"/>
        <v/>
      </c>
      <c r="AN146" s="1" t="s">
        <v>95</v>
      </c>
      <c r="AO146" t="str">
        <f t="shared" si="16"/>
        <v/>
      </c>
      <c r="AP146" s="1" t="s">
        <v>486</v>
      </c>
    </row>
    <row r="147" spans="1:42">
      <c r="A147" s="98" t="s">
        <v>1023</v>
      </c>
      <c r="B147" s="220" t="s">
        <v>402</v>
      </c>
      <c r="C147" s="5" t="s">
        <v>1024</v>
      </c>
      <c r="D147" s="181"/>
      <c r="E147" s="204"/>
      <c r="F147" s="5" t="str">
        <f t="shared" ca="1" si="9"/>
        <v/>
      </c>
      <c r="G147" s="215"/>
      <c r="H147" s="240">
        <v>109</v>
      </c>
      <c r="I147" s="232">
        <v>4</v>
      </c>
      <c r="J147" s="104" t="s">
        <v>1025</v>
      </c>
      <c r="K147" s="9" t="s">
        <v>86</v>
      </c>
      <c r="L147" s="9" t="s">
        <v>86</v>
      </c>
      <c r="M147" s="100" t="s">
        <v>1026</v>
      </c>
      <c r="N147" s="9" t="s">
        <v>86</v>
      </c>
      <c r="O147" s="9" t="s">
        <v>86</v>
      </c>
      <c r="P147" s="10" t="s">
        <v>1027</v>
      </c>
      <c r="Q147" s="31" t="s">
        <v>1028</v>
      </c>
      <c r="R147" s="60" t="s">
        <v>86</v>
      </c>
      <c r="S147" s="9" t="s">
        <v>86</v>
      </c>
      <c r="T147" s="9" t="s">
        <v>86</v>
      </c>
      <c r="U147" s="103" t="s">
        <v>1029</v>
      </c>
      <c r="V147" s="162" t="s">
        <v>86</v>
      </c>
      <c r="W147" s="162"/>
      <c r="X147" s="170" t="str">
        <f t="shared" si="17"/>
        <v>X</v>
      </c>
      <c r="Y147" s="171"/>
      <c r="Z147" s="172" t="str">
        <f t="shared" si="11"/>
        <v>X</v>
      </c>
      <c r="AA147" s="6"/>
      <c r="AB147" s="6"/>
      <c r="AC147" s="6"/>
      <c r="AD147" s="6"/>
      <c r="AE147" s="4">
        <f t="shared" si="13"/>
        <v>1</v>
      </c>
      <c r="AF147" s="4">
        <f t="shared" si="14"/>
        <v>0</v>
      </c>
      <c r="AG147" s="4">
        <f t="shared" si="14"/>
        <v>1</v>
      </c>
      <c r="AH147" s="6"/>
      <c r="AJ147" s="1">
        <v>4</v>
      </c>
      <c r="AK147" t="str">
        <f t="shared" si="12"/>
        <v/>
      </c>
      <c r="AL147" s="1" t="s">
        <v>95</v>
      </c>
      <c r="AM147" t="str">
        <f t="shared" si="15"/>
        <v/>
      </c>
      <c r="AN147" s="1" t="s">
        <v>95</v>
      </c>
      <c r="AO147" t="str">
        <f t="shared" si="16"/>
        <v/>
      </c>
      <c r="AP147" s="1" t="s">
        <v>486</v>
      </c>
    </row>
    <row r="148" spans="1:42">
      <c r="A148" s="98" t="s">
        <v>1030</v>
      </c>
      <c r="B148" s="220" t="s">
        <v>651</v>
      </c>
      <c r="C148" s="5" t="s">
        <v>1031</v>
      </c>
      <c r="D148" s="181"/>
      <c r="E148" s="204"/>
      <c r="F148" s="5" t="str">
        <f t="shared" ca="1" si="9"/>
        <v/>
      </c>
      <c r="G148" s="215"/>
      <c r="H148" s="240">
        <v>110</v>
      </c>
      <c r="I148" s="232">
        <v>4</v>
      </c>
      <c r="J148" s="104" t="s">
        <v>1032</v>
      </c>
      <c r="K148" s="9" t="s">
        <v>86</v>
      </c>
      <c r="L148" s="9" t="s">
        <v>86</v>
      </c>
      <c r="M148" s="100" t="s">
        <v>1033</v>
      </c>
      <c r="N148" s="9" t="s">
        <v>86</v>
      </c>
      <c r="O148" s="9" t="s">
        <v>86</v>
      </c>
      <c r="P148" s="10" t="s">
        <v>1034</v>
      </c>
      <c r="Q148" s="31" t="s">
        <v>1035</v>
      </c>
      <c r="R148" s="60" t="s">
        <v>86</v>
      </c>
      <c r="S148" s="9" t="s">
        <v>86</v>
      </c>
      <c r="T148" s="9" t="s">
        <v>86</v>
      </c>
      <c r="U148" s="103" t="s">
        <v>1036</v>
      </c>
      <c r="V148" s="162" t="s">
        <v>86</v>
      </c>
      <c r="W148" s="162"/>
      <c r="X148" s="170" t="str">
        <f t="shared" si="17"/>
        <v>X</v>
      </c>
      <c r="Y148" s="171"/>
      <c r="Z148" s="172" t="str">
        <f t="shared" si="11"/>
        <v>X</v>
      </c>
      <c r="AA148" s="6"/>
      <c r="AB148" s="6"/>
      <c r="AC148" s="6"/>
      <c r="AD148" s="6"/>
      <c r="AE148" s="4">
        <f t="shared" si="13"/>
        <v>1</v>
      </c>
      <c r="AF148" s="4">
        <f t="shared" si="14"/>
        <v>0</v>
      </c>
      <c r="AG148" s="4">
        <f t="shared" si="14"/>
        <v>1</v>
      </c>
      <c r="AH148" s="6"/>
      <c r="AJ148" s="1">
        <v>4</v>
      </c>
      <c r="AK148" t="str">
        <f t="shared" si="12"/>
        <v/>
      </c>
      <c r="AL148" s="1" t="s">
        <v>95</v>
      </c>
      <c r="AM148" t="str">
        <f t="shared" si="15"/>
        <v/>
      </c>
      <c r="AN148" s="1" t="s">
        <v>95</v>
      </c>
      <c r="AO148" t="str">
        <f t="shared" si="16"/>
        <v/>
      </c>
      <c r="AP148" s="1" t="s">
        <v>486</v>
      </c>
    </row>
    <row r="149" spans="1:42">
      <c r="A149" s="98" t="s">
        <v>1037</v>
      </c>
      <c r="B149" s="220" t="s">
        <v>576</v>
      </c>
      <c r="C149" s="5" t="s">
        <v>1038</v>
      </c>
      <c r="D149" s="181"/>
      <c r="E149" s="204"/>
      <c r="F149" s="5" t="str">
        <f t="shared" ca="1" si="9"/>
        <v/>
      </c>
      <c r="G149" s="215"/>
      <c r="H149" s="240">
        <v>111</v>
      </c>
      <c r="I149" s="232">
        <v>4</v>
      </c>
      <c r="J149" s="104" t="s">
        <v>1039</v>
      </c>
      <c r="K149" s="9" t="s">
        <v>86</v>
      </c>
      <c r="L149" s="9" t="s">
        <v>86</v>
      </c>
      <c r="M149" s="100" t="s">
        <v>1040</v>
      </c>
      <c r="N149" s="9" t="s">
        <v>86</v>
      </c>
      <c r="O149" s="9" t="s">
        <v>86</v>
      </c>
      <c r="P149" s="10" t="s">
        <v>1041</v>
      </c>
      <c r="Q149" s="31" t="s">
        <v>1042</v>
      </c>
      <c r="R149" s="60" t="s">
        <v>86</v>
      </c>
      <c r="S149" s="9" t="s">
        <v>86</v>
      </c>
      <c r="T149" s="9" t="s">
        <v>86</v>
      </c>
      <c r="U149" s="103" t="s">
        <v>1043</v>
      </c>
      <c r="V149" s="162" t="s">
        <v>86</v>
      </c>
      <c r="W149" s="162"/>
      <c r="X149" s="170" t="str">
        <f t="shared" si="17"/>
        <v>X</v>
      </c>
      <c r="Y149" s="171"/>
      <c r="Z149" s="172" t="str">
        <f t="shared" si="11"/>
        <v>X</v>
      </c>
      <c r="AA149" s="6"/>
      <c r="AB149" s="6"/>
      <c r="AC149" s="6"/>
      <c r="AD149" s="6"/>
      <c r="AE149" s="4">
        <f t="shared" si="13"/>
        <v>1</v>
      </c>
      <c r="AF149" s="4">
        <f t="shared" si="14"/>
        <v>0</v>
      </c>
      <c r="AG149" s="4">
        <f t="shared" si="14"/>
        <v>1</v>
      </c>
      <c r="AH149" s="6"/>
      <c r="AJ149" s="1">
        <v>4</v>
      </c>
      <c r="AK149" t="str">
        <f t="shared" si="12"/>
        <v/>
      </c>
      <c r="AL149" s="1" t="s">
        <v>95</v>
      </c>
      <c r="AM149" t="str">
        <f t="shared" si="15"/>
        <v/>
      </c>
      <c r="AN149" s="1" t="s">
        <v>95</v>
      </c>
      <c r="AO149" t="str">
        <f t="shared" si="16"/>
        <v/>
      </c>
      <c r="AP149" s="1" t="s">
        <v>486</v>
      </c>
    </row>
    <row r="150" spans="1:42">
      <c r="A150" s="98" t="s">
        <v>1044</v>
      </c>
      <c r="B150" s="220" t="s">
        <v>933</v>
      </c>
      <c r="C150" s="5" t="s">
        <v>1045</v>
      </c>
      <c r="D150" s="181"/>
      <c r="E150" s="204"/>
      <c r="F150" s="5" t="str">
        <f t="shared" ca="1" si="9"/>
        <v/>
      </c>
      <c r="G150" s="215"/>
      <c r="H150" s="240">
        <v>112</v>
      </c>
      <c r="I150" s="232">
        <v>4</v>
      </c>
      <c r="J150" s="104" t="s">
        <v>1046</v>
      </c>
      <c r="K150" s="9" t="s">
        <v>86</v>
      </c>
      <c r="L150" s="9" t="s">
        <v>86</v>
      </c>
      <c r="M150" s="100" t="s">
        <v>1047</v>
      </c>
      <c r="N150" s="9" t="s">
        <v>86</v>
      </c>
      <c r="O150" s="9" t="s">
        <v>86</v>
      </c>
      <c r="P150" s="10" t="s">
        <v>1048</v>
      </c>
      <c r="Q150" s="31" t="s">
        <v>1049</v>
      </c>
      <c r="R150" s="60" t="s">
        <v>86</v>
      </c>
      <c r="S150" s="9" t="s">
        <v>86</v>
      </c>
      <c r="T150" s="9" t="s">
        <v>86</v>
      </c>
      <c r="U150" s="103" t="s">
        <v>1050</v>
      </c>
      <c r="V150" s="162" t="s">
        <v>86</v>
      </c>
      <c r="W150" s="162"/>
      <c r="X150" s="170" t="str">
        <f t="shared" si="17"/>
        <v>X</v>
      </c>
      <c r="Y150" s="171"/>
      <c r="Z150" s="172" t="str">
        <f t="shared" si="11"/>
        <v>X</v>
      </c>
      <c r="AA150" s="6"/>
      <c r="AB150" s="6"/>
      <c r="AC150" s="6"/>
      <c r="AD150" s="6"/>
      <c r="AE150" s="4">
        <f t="shared" si="13"/>
        <v>1</v>
      </c>
      <c r="AF150" s="4">
        <f t="shared" si="14"/>
        <v>0</v>
      </c>
      <c r="AG150" s="4">
        <f t="shared" si="14"/>
        <v>1</v>
      </c>
      <c r="AH150" s="6"/>
      <c r="AJ150" s="1">
        <v>4</v>
      </c>
      <c r="AK150" t="str">
        <f t="shared" si="12"/>
        <v/>
      </c>
      <c r="AL150" s="1" t="s">
        <v>95</v>
      </c>
      <c r="AM150" t="str">
        <f t="shared" si="15"/>
        <v/>
      </c>
      <c r="AN150" s="1" t="s">
        <v>95</v>
      </c>
      <c r="AO150" t="str">
        <f t="shared" si="16"/>
        <v/>
      </c>
      <c r="AP150" s="1" t="s">
        <v>486</v>
      </c>
    </row>
    <row r="151" spans="1:42">
      <c r="A151" s="98" t="s">
        <v>1051</v>
      </c>
      <c r="B151" s="220" t="s">
        <v>940</v>
      </c>
      <c r="C151" s="5" t="s">
        <v>1052</v>
      </c>
      <c r="D151" s="181"/>
      <c r="E151" s="204"/>
      <c r="F151" s="5" t="str">
        <f t="shared" ca="1" si="9"/>
        <v/>
      </c>
      <c r="G151" s="215"/>
      <c r="H151" s="240">
        <v>113</v>
      </c>
      <c r="I151" s="232">
        <v>4</v>
      </c>
      <c r="J151" s="104" t="s">
        <v>1053</v>
      </c>
      <c r="K151" s="9" t="s">
        <v>86</v>
      </c>
      <c r="L151" s="9" t="s">
        <v>86</v>
      </c>
      <c r="M151" s="100" t="s">
        <v>1054</v>
      </c>
      <c r="N151" s="9" t="s">
        <v>86</v>
      </c>
      <c r="O151" s="9" t="s">
        <v>86</v>
      </c>
      <c r="P151" s="10" t="s">
        <v>1055</v>
      </c>
      <c r="Q151" s="31" t="s">
        <v>1056</v>
      </c>
      <c r="R151" s="60" t="s">
        <v>86</v>
      </c>
      <c r="S151" s="9" t="s">
        <v>86</v>
      </c>
      <c r="T151" s="9" t="s">
        <v>86</v>
      </c>
      <c r="U151" s="103" t="s">
        <v>1057</v>
      </c>
      <c r="V151" s="162" t="s">
        <v>86</v>
      </c>
      <c r="W151" s="162"/>
      <c r="X151" s="170" t="str">
        <f t="shared" si="17"/>
        <v>X</v>
      </c>
      <c r="Y151" s="171"/>
      <c r="Z151" s="172" t="str">
        <f t="shared" si="11"/>
        <v>X</v>
      </c>
      <c r="AA151" s="6"/>
      <c r="AB151" s="6"/>
      <c r="AC151" s="6"/>
      <c r="AD151" s="6"/>
      <c r="AE151" s="4">
        <f t="shared" si="13"/>
        <v>1</v>
      </c>
      <c r="AF151" s="4">
        <f t="shared" si="14"/>
        <v>0</v>
      </c>
      <c r="AG151" s="4">
        <f t="shared" si="14"/>
        <v>1</v>
      </c>
      <c r="AH151" s="6"/>
      <c r="AJ151" s="1">
        <v>4</v>
      </c>
      <c r="AK151" t="str">
        <f t="shared" si="12"/>
        <v/>
      </c>
      <c r="AL151" s="1" t="s">
        <v>95</v>
      </c>
      <c r="AM151" t="str">
        <f t="shared" si="15"/>
        <v/>
      </c>
      <c r="AN151" s="1" t="s">
        <v>95</v>
      </c>
      <c r="AO151" t="str">
        <f t="shared" si="16"/>
        <v/>
      </c>
      <c r="AP151" s="1" t="s">
        <v>486</v>
      </c>
    </row>
    <row r="152" spans="1:42">
      <c r="A152" s="98" t="s">
        <v>1058</v>
      </c>
      <c r="B152" s="220" t="s">
        <v>886</v>
      </c>
      <c r="C152" s="5" t="s">
        <v>1059</v>
      </c>
      <c r="D152" s="182"/>
      <c r="E152" s="204"/>
      <c r="F152" s="5" t="str">
        <f t="shared" ca="1" si="9"/>
        <v/>
      </c>
      <c r="G152" s="215"/>
      <c r="H152" s="240">
        <v>114</v>
      </c>
      <c r="I152" s="232">
        <v>4</v>
      </c>
      <c r="J152" s="9" t="s">
        <v>86</v>
      </c>
      <c r="K152" s="104" t="s">
        <v>396</v>
      </c>
      <c r="L152" s="9" t="s">
        <v>86</v>
      </c>
      <c r="M152" s="100" t="s">
        <v>1060</v>
      </c>
      <c r="N152" s="9" t="s">
        <v>86</v>
      </c>
      <c r="O152" s="9" t="s">
        <v>86</v>
      </c>
      <c r="P152" s="10" t="s">
        <v>1061</v>
      </c>
      <c r="Q152" s="31" t="s">
        <v>1062</v>
      </c>
      <c r="R152" s="60" t="s">
        <v>86</v>
      </c>
      <c r="S152" s="9" t="s">
        <v>86</v>
      </c>
      <c r="T152" s="9" t="s">
        <v>86</v>
      </c>
      <c r="U152" s="103" t="s">
        <v>1063</v>
      </c>
      <c r="V152" s="162" t="s">
        <v>86</v>
      </c>
      <c r="W152" s="162"/>
      <c r="X152" s="170" t="str">
        <f t="shared" si="17"/>
        <v>X</v>
      </c>
      <c r="Y152" s="171"/>
      <c r="Z152" s="172" t="str">
        <f t="shared" si="11"/>
        <v>X</v>
      </c>
      <c r="AA152" s="6"/>
      <c r="AB152" s="6"/>
      <c r="AC152" s="6"/>
      <c r="AD152" s="6"/>
      <c r="AE152" s="4">
        <f t="shared" si="13"/>
        <v>1</v>
      </c>
      <c r="AF152" s="4">
        <f t="shared" si="14"/>
        <v>0</v>
      </c>
      <c r="AG152" s="4">
        <f t="shared" si="14"/>
        <v>1</v>
      </c>
      <c r="AH152" s="6"/>
      <c r="AJ152" s="1">
        <v>4</v>
      </c>
      <c r="AK152" t="str">
        <f t="shared" si="12"/>
        <v/>
      </c>
      <c r="AL152" s="1" t="s">
        <v>95</v>
      </c>
      <c r="AM152" t="str">
        <f t="shared" si="15"/>
        <v/>
      </c>
      <c r="AN152" s="1" t="s">
        <v>95</v>
      </c>
      <c r="AO152" t="str">
        <f t="shared" si="16"/>
        <v/>
      </c>
      <c r="AP152" s="1" t="s">
        <v>433</v>
      </c>
    </row>
    <row r="153" spans="1:42">
      <c r="A153" s="98" t="s">
        <v>1064</v>
      </c>
      <c r="B153" s="220" t="s">
        <v>665</v>
      </c>
      <c r="C153" s="5" t="s">
        <v>1065</v>
      </c>
      <c r="D153" s="181"/>
      <c r="E153" s="204"/>
      <c r="F153" s="5" t="str">
        <f t="shared" ca="1" si="9"/>
        <v/>
      </c>
      <c r="G153" s="215"/>
      <c r="H153" s="240">
        <v>115</v>
      </c>
      <c r="I153" s="232">
        <v>4</v>
      </c>
      <c r="J153" s="104" t="s">
        <v>1066</v>
      </c>
      <c r="K153" s="9" t="s">
        <v>86</v>
      </c>
      <c r="L153" s="9" t="s">
        <v>86</v>
      </c>
      <c r="M153" s="100" t="s">
        <v>1067</v>
      </c>
      <c r="N153" s="9" t="s">
        <v>86</v>
      </c>
      <c r="O153" s="9" t="s">
        <v>86</v>
      </c>
      <c r="P153" s="10" t="s">
        <v>1068</v>
      </c>
      <c r="Q153" s="31" t="s">
        <v>1069</v>
      </c>
      <c r="R153" s="60" t="s">
        <v>86</v>
      </c>
      <c r="S153" s="9" t="s">
        <v>86</v>
      </c>
      <c r="T153" s="9" t="s">
        <v>86</v>
      </c>
      <c r="U153" s="103" t="s">
        <v>1070</v>
      </c>
      <c r="V153" s="162" t="s">
        <v>86</v>
      </c>
      <c r="W153" s="162"/>
      <c r="X153" s="170" t="str">
        <f t="shared" si="17"/>
        <v>X</v>
      </c>
      <c r="Y153" s="171"/>
      <c r="Z153" s="172" t="str">
        <f t="shared" si="11"/>
        <v>X</v>
      </c>
      <c r="AA153" s="6"/>
      <c r="AB153" s="6"/>
      <c r="AC153" s="6"/>
      <c r="AD153" s="6"/>
      <c r="AE153" s="4">
        <f t="shared" si="13"/>
        <v>1</v>
      </c>
      <c r="AF153" s="4">
        <f t="shared" si="14"/>
        <v>0</v>
      </c>
      <c r="AG153" s="4">
        <f t="shared" si="14"/>
        <v>1</v>
      </c>
      <c r="AH153" s="6"/>
      <c r="AJ153" s="1">
        <v>4</v>
      </c>
      <c r="AK153" t="str">
        <f t="shared" si="12"/>
        <v/>
      </c>
      <c r="AL153" s="1" t="s">
        <v>95</v>
      </c>
      <c r="AM153" t="str">
        <f t="shared" si="15"/>
        <v/>
      </c>
      <c r="AN153" s="1" t="s">
        <v>95</v>
      </c>
      <c r="AO153" t="str">
        <f t="shared" si="16"/>
        <v/>
      </c>
      <c r="AP153" s="1" t="s">
        <v>486</v>
      </c>
    </row>
    <row r="154" spans="1:42">
      <c r="A154" s="98" t="s">
        <v>1071</v>
      </c>
      <c r="B154" s="220" t="s">
        <v>1072</v>
      </c>
      <c r="C154" s="5" t="s">
        <v>1073</v>
      </c>
      <c r="D154" s="181"/>
      <c r="E154" s="204"/>
      <c r="F154" s="5" t="str">
        <f t="shared" ca="1" si="9"/>
        <v/>
      </c>
      <c r="G154" s="215"/>
      <c r="H154" s="240">
        <v>116</v>
      </c>
      <c r="I154" s="232">
        <v>4</v>
      </c>
      <c r="J154" s="104" t="s">
        <v>1074</v>
      </c>
      <c r="K154" s="9" t="s">
        <v>86</v>
      </c>
      <c r="L154" s="9" t="s">
        <v>86</v>
      </c>
      <c r="M154" s="100" t="s">
        <v>1075</v>
      </c>
      <c r="N154" s="9" t="s">
        <v>86</v>
      </c>
      <c r="O154" s="9" t="s">
        <v>86</v>
      </c>
      <c r="P154" s="10" t="s">
        <v>1076</v>
      </c>
      <c r="Q154" s="31" t="s">
        <v>1077</v>
      </c>
      <c r="R154" s="60" t="s">
        <v>86</v>
      </c>
      <c r="S154" s="9" t="s">
        <v>86</v>
      </c>
      <c r="T154" s="9" t="s">
        <v>86</v>
      </c>
      <c r="U154" s="103" t="s">
        <v>1078</v>
      </c>
      <c r="V154" s="162" t="s">
        <v>86</v>
      </c>
      <c r="W154" s="162"/>
      <c r="X154" s="170" t="str">
        <f t="shared" si="17"/>
        <v>X</v>
      </c>
      <c r="Y154" s="171"/>
      <c r="Z154" s="172" t="str">
        <f t="shared" si="11"/>
        <v>X</v>
      </c>
      <c r="AA154" s="6"/>
      <c r="AB154" s="6"/>
      <c r="AC154" s="6"/>
      <c r="AD154" s="6"/>
      <c r="AE154" s="4">
        <f t="shared" si="13"/>
        <v>1</v>
      </c>
      <c r="AF154" s="4">
        <f t="shared" si="14"/>
        <v>0</v>
      </c>
      <c r="AG154" s="4">
        <f t="shared" si="14"/>
        <v>1</v>
      </c>
      <c r="AH154" s="6"/>
      <c r="AJ154" s="1">
        <v>4</v>
      </c>
      <c r="AK154" t="str">
        <f t="shared" si="12"/>
        <v/>
      </c>
      <c r="AL154" s="1" t="s">
        <v>95</v>
      </c>
      <c r="AM154" t="str">
        <f t="shared" si="15"/>
        <v/>
      </c>
      <c r="AN154" s="1" t="s">
        <v>95</v>
      </c>
      <c r="AO154" t="str">
        <f t="shared" si="16"/>
        <v/>
      </c>
      <c r="AP154" s="1" t="s">
        <v>486</v>
      </c>
    </row>
    <row r="155" spans="1:42">
      <c r="A155" s="98" t="s">
        <v>1079</v>
      </c>
      <c r="B155" s="220" t="s">
        <v>683</v>
      </c>
      <c r="C155" s="5" t="s">
        <v>1080</v>
      </c>
      <c r="D155" s="181"/>
      <c r="E155" s="204"/>
      <c r="F155" s="5" t="str">
        <f t="shared" ca="1" si="9"/>
        <v/>
      </c>
      <c r="G155" s="215"/>
      <c r="H155" s="240">
        <v>117</v>
      </c>
      <c r="I155" s="232">
        <v>4</v>
      </c>
      <c r="J155" s="104" t="s">
        <v>1081</v>
      </c>
      <c r="K155" s="9" t="s">
        <v>86</v>
      </c>
      <c r="L155" s="9" t="s">
        <v>86</v>
      </c>
      <c r="M155" s="100" t="s">
        <v>1082</v>
      </c>
      <c r="N155" s="9" t="s">
        <v>86</v>
      </c>
      <c r="O155" s="9" t="s">
        <v>86</v>
      </c>
      <c r="P155" s="10" t="s">
        <v>1083</v>
      </c>
      <c r="Q155" s="31" t="s">
        <v>1084</v>
      </c>
      <c r="R155" s="60" t="s">
        <v>86</v>
      </c>
      <c r="S155" s="9" t="s">
        <v>86</v>
      </c>
      <c r="T155" s="9" t="s">
        <v>86</v>
      </c>
      <c r="U155" s="103" t="s">
        <v>1085</v>
      </c>
      <c r="V155" s="162" t="s">
        <v>86</v>
      </c>
      <c r="W155" s="162"/>
      <c r="X155" s="170" t="str">
        <f t="shared" si="17"/>
        <v>X</v>
      </c>
      <c r="Y155" s="171"/>
      <c r="Z155" s="172" t="str">
        <f t="shared" si="11"/>
        <v>X</v>
      </c>
      <c r="AA155" s="6"/>
      <c r="AB155" s="6"/>
      <c r="AC155" s="6"/>
      <c r="AD155" s="6"/>
      <c r="AE155" s="4">
        <f t="shared" si="13"/>
        <v>1</v>
      </c>
      <c r="AF155" s="4">
        <f t="shared" si="14"/>
        <v>0</v>
      </c>
      <c r="AG155" s="4">
        <f t="shared" si="14"/>
        <v>1</v>
      </c>
      <c r="AH155" s="6"/>
      <c r="AJ155" s="1">
        <v>4</v>
      </c>
      <c r="AK155" t="str">
        <f t="shared" si="12"/>
        <v/>
      </c>
      <c r="AL155" s="1" t="s">
        <v>95</v>
      </c>
      <c r="AM155" t="str">
        <f t="shared" si="15"/>
        <v/>
      </c>
      <c r="AN155" s="1" t="s">
        <v>95</v>
      </c>
      <c r="AO155" t="str">
        <f t="shared" si="16"/>
        <v/>
      </c>
      <c r="AP155" s="1" t="s">
        <v>486</v>
      </c>
    </row>
    <row r="156" spans="1:42">
      <c r="A156" s="98" t="s">
        <v>1086</v>
      </c>
      <c r="B156" s="220" t="s">
        <v>674</v>
      </c>
      <c r="C156" s="5" t="s">
        <v>1087</v>
      </c>
      <c r="D156" s="181"/>
      <c r="E156" s="204"/>
      <c r="F156" s="5" t="str">
        <f t="shared" ca="1" si="9"/>
        <v/>
      </c>
      <c r="G156" s="215"/>
      <c r="H156" s="240">
        <v>118</v>
      </c>
      <c r="I156" s="232">
        <v>4</v>
      </c>
      <c r="J156" s="104" t="s">
        <v>1088</v>
      </c>
      <c r="K156" s="9" t="s">
        <v>86</v>
      </c>
      <c r="L156" s="9" t="s">
        <v>86</v>
      </c>
      <c r="M156" s="100" t="s">
        <v>1089</v>
      </c>
      <c r="N156" s="9" t="s">
        <v>86</v>
      </c>
      <c r="O156" s="9" t="s">
        <v>86</v>
      </c>
      <c r="P156" s="10" t="s">
        <v>1090</v>
      </c>
      <c r="Q156" s="31" t="s">
        <v>1091</v>
      </c>
      <c r="R156" s="60" t="s">
        <v>86</v>
      </c>
      <c r="S156" s="9" t="s">
        <v>86</v>
      </c>
      <c r="T156" s="9" t="s">
        <v>86</v>
      </c>
      <c r="U156" s="103" t="s">
        <v>1092</v>
      </c>
      <c r="V156" s="162" t="s">
        <v>86</v>
      </c>
      <c r="W156" s="162"/>
      <c r="X156" s="170" t="str">
        <f t="shared" si="17"/>
        <v>X</v>
      </c>
      <c r="Y156" s="171"/>
      <c r="Z156" s="172" t="str">
        <f t="shared" si="11"/>
        <v>X</v>
      </c>
      <c r="AA156" s="6"/>
      <c r="AB156" s="6"/>
      <c r="AC156" s="6"/>
      <c r="AD156" s="6"/>
      <c r="AE156" s="4">
        <f t="shared" si="13"/>
        <v>1</v>
      </c>
      <c r="AF156" s="4">
        <f t="shared" si="14"/>
        <v>0</v>
      </c>
      <c r="AG156" s="4">
        <f t="shared" si="14"/>
        <v>1</v>
      </c>
      <c r="AH156" s="6"/>
      <c r="AJ156" s="1">
        <v>4</v>
      </c>
      <c r="AK156" t="str">
        <f t="shared" si="12"/>
        <v/>
      </c>
      <c r="AL156" s="1" t="s">
        <v>95</v>
      </c>
      <c r="AM156" t="str">
        <f t="shared" si="15"/>
        <v/>
      </c>
      <c r="AN156" s="1" t="s">
        <v>95</v>
      </c>
      <c r="AO156" t="str">
        <f t="shared" si="16"/>
        <v/>
      </c>
      <c r="AP156" s="1" t="s">
        <v>486</v>
      </c>
    </row>
    <row r="157" spans="1:42">
      <c r="A157" s="98" t="s">
        <v>1093</v>
      </c>
      <c r="B157" s="220" t="s">
        <v>126</v>
      </c>
      <c r="C157" s="5" t="s">
        <v>1094</v>
      </c>
      <c r="D157" s="181"/>
      <c r="E157" s="204"/>
      <c r="F157" s="5" t="str">
        <f t="shared" ca="1" si="9"/>
        <v/>
      </c>
      <c r="G157" s="215"/>
      <c r="H157" s="240">
        <v>119</v>
      </c>
      <c r="I157" s="232">
        <v>4</v>
      </c>
      <c r="J157" s="104" t="s">
        <v>1095</v>
      </c>
      <c r="K157" s="9" t="s">
        <v>86</v>
      </c>
      <c r="L157" s="9" t="s">
        <v>86</v>
      </c>
      <c r="M157" s="100" t="s">
        <v>1096</v>
      </c>
      <c r="N157" s="9" t="s">
        <v>86</v>
      </c>
      <c r="O157" s="9" t="s">
        <v>86</v>
      </c>
      <c r="P157" s="10" t="s">
        <v>1097</v>
      </c>
      <c r="Q157" s="31" t="s">
        <v>1098</v>
      </c>
      <c r="R157" s="60" t="s">
        <v>86</v>
      </c>
      <c r="S157" s="9" t="s">
        <v>86</v>
      </c>
      <c r="T157" s="9" t="s">
        <v>86</v>
      </c>
      <c r="U157" s="103" t="s">
        <v>1099</v>
      </c>
      <c r="V157" s="162" t="s">
        <v>86</v>
      </c>
      <c r="W157" s="162"/>
      <c r="X157" s="170" t="str">
        <f t="shared" si="17"/>
        <v>X</v>
      </c>
      <c r="Y157" s="171"/>
      <c r="Z157" s="172" t="str">
        <f t="shared" si="11"/>
        <v>X</v>
      </c>
      <c r="AA157" s="6"/>
      <c r="AB157" s="6"/>
      <c r="AC157" s="6"/>
      <c r="AD157" s="6"/>
      <c r="AE157" s="4">
        <f t="shared" si="13"/>
        <v>1</v>
      </c>
      <c r="AF157" s="4">
        <f t="shared" si="14"/>
        <v>0</v>
      </c>
      <c r="AG157" s="4">
        <f t="shared" si="14"/>
        <v>1</v>
      </c>
      <c r="AH157" s="6"/>
      <c r="AJ157" s="1">
        <v>4</v>
      </c>
      <c r="AK157" t="str">
        <f t="shared" si="12"/>
        <v/>
      </c>
      <c r="AL157" s="1" t="s">
        <v>95</v>
      </c>
      <c r="AM157" t="str">
        <f t="shared" si="15"/>
        <v/>
      </c>
      <c r="AN157" s="1" t="s">
        <v>95</v>
      </c>
      <c r="AO157" t="str">
        <f t="shared" si="16"/>
        <v/>
      </c>
      <c r="AP157" s="1" t="s">
        <v>486</v>
      </c>
    </row>
    <row r="158" spans="1:42">
      <c r="A158" s="98" t="s">
        <v>1100</v>
      </c>
      <c r="B158" s="220" t="s">
        <v>97</v>
      </c>
      <c r="C158" s="5" t="s">
        <v>1101</v>
      </c>
      <c r="D158" s="181"/>
      <c r="E158" s="204"/>
      <c r="F158" s="5" t="str">
        <f t="shared" ca="1" si="9"/>
        <v/>
      </c>
      <c r="G158" s="215"/>
      <c r="H158" s="240">
        <v>120</v>
      </c>
      <c r="I158" s="232">
        <v>4</v>
      </c>
      <c r="J158" s="104" t="s">
        <v>1102</v>
      </c>
      <c r="K158" s="9" t="s">
        <v>86</v>
      </c>
      <c r="L158" s="9" t="s">
        <v>86</v>
      </c>
      <c r="M158" s="100" t="s">
        <v>1103</v>
      </c>
      <c r="N158" s="9" t="s">
        <v>86</v>
      </c>
      <c r="O158" s="9" t="s">
        <v>86</v>
      </c>
      <c r="P158" s="10" t="s">
        <v>1104</v>
      </c>
      <c r="Q158" s="31" t="s">
        <v>1105</v>
      </c>
      <c r="R158" s="60" t="s">
        <v>86</v>
      </c>
      <c r="S158" s="9" t="s">
        <v>86</v>
      </c>
      <c r="T158" s="9" t="s">
        <v>86</v>
      </c>
      <c r="U158" s="103" t="s">
        <v>1106</v>
      </c>
      <c r="V158" s="162" t="s">
        <v>86</v>
      </c>
      <c r="W158" s="162"/>
      <c r="X158" s="170" t="str">
        <f t="shared" si="17"/>
        <v>X</v>
      </c>
      <c r="Y158" s="171"/>
      <c r="Z158" s="172" t="str">
        <f t="shared" si="11"/>
        <v>X</v>
      </c>
      <c r="AA158" s="6"/>
      <c r="AB158" s="6"/>
      <c r="AC158" s="6"/>
      <c r="AD158" s="6"/>
      <c r="AE158" s="4">
        <f t="shared" si="13"/>
        <v>1</v>
      </c>
      <c r="AF158" s="4">
        <f t="shared" si="14"/>
        <v>0</v>
      </c>
      <c r="AG158" s="4">
        <f t="shared" si="14"/>
        <v>1</v>
      </c>
      <c r="AH158" s="6"/>
      <c r="AJ158" s="1">
        <v>4</v>
      </c>
      <c r="AK158" t="str">
        <f t="shared" si="12"/>
        <v/>
      </c>
      <c r="AL158" s="1" t="s">
        <v>95</v>
      </c>
      <c r="AM158" t="str">
        <f t="shared" si="15"/>
        <v/>
      </c>
      <c r="AN158" s="1" t="s">
        <v>95</v>
      </c>
      <c r="AO158" t="str">
        <f t="shared" si="16"/>
        <v/>
      </c>
      <c r="AP158" s="1" t="s">
        <v>486</v>
      </c>
    </row>
    <row r="159" spans="1:42">
      <c r="A159" s="98" t="s">
        <v>1107</v>
      </c>
      <c r="B159" s="220" t="s">
        <v>434</v>
      </c>
      <c r="C159" s="5" t="s">
        <v>1108</v>
      </c>
      <c r="D159" s="181"/>
      <c r="E159" s="204"/>
      <c r="F159" s="5" t="str">
        <f t="shared" ca="1" si="9"/>
        <v/>
      </c>
      <c r="G159" s="215"/>
      <c r="H159" s="240">
        <v>121</v>
      </c>
      <c r="I159" s="232">
        <v>4</v>
      </c>
      <c r="J159" s="104" t="s">
        <v>1109</v>
      </c>
      <c r="K159" s="9" t="s">
        <v>86</v>
      </c>
      <c r="L159" s="9" t="s">
        <v>86</v>
      </c>
      <c r="M159" s="100" t="s">
        <v>1110</v>
      </c>
      <c r="N159" s="9" t="s">
        <v>86</v>
      </c>
      <c r="O159" s="9" t="s">
        <v>86</v>
      </c>
      <c r="P159" s="10" t="s">
        <v>1111</v>
      </c>
      <c r="Q159" s="31" t="s">
        <v>1112</v>
      </c>
      <c r="R159" s="60" t="s">
        <v>86</v>
      </c>
      <c r="S159" s="9" t="s">
        <v>86</v>
      </c>
      <c r="T159" s="9" t="s">
        <v>86</v>
      </c>
      <c r="U159" s="103" t="s">
        <v>1113</v>
      </c>
      <c r="V159" s="162" t="s">
        <v>86</v>
      </c>
      <c r="W159" s="162"/>
      <c r="X159" s="170" t="str">
        <f t="shared" si="17"/>
        <v>X</v>
      </c>
      <c r="Y159" s="171"/>
      <c r="Z159" s="172" t="str">
        <f t="shared" si="11"/>
        <v>X</v>
      </c>
      <c r="AA159" s="6"/>
      <c r="AB159" s="6"/>
      <c r="AC159" s="6"/>
      <c r="AD159" s="6"/>
      <c r="AE159" s="4">
        <f t="shared" si="13"/>
        <v>1</v>
      </c>
      <c r="AF159" s="4">
        <f t="shared" si="14"/>
        <v>0</v>
      </c>
      <c r="AG159" s="4">
        <f t="shared" si="14"/>
        <v>1</v>
      </c>
      <c r="AH159" s="6"/>
      <c r="AJ159" s="1">
        <v>4</v>
      </c>
      <c r="AK159" t="str">
        <f t="shared" si="12"/>
        <v/>
      </c>
      <c r="AL159" s="1" t="s">
        <v>95</v>
      </c>
      <c r="AM159" t="str">
        <f t="shared" si="15"/>
        <v/>
      </c>
      <c r="AN159" s="1" t="s">
        <v>95</v>
      </c>
      <c r="AO159" t="str">
        <f t="shared" si="16"/>
        <v/>
      </c>
      <c r="AP159" s="1" t="s">
        <v>486</v>
      </c>
    </row>
    <row r="160" spans="1:42">
      <c r="A160" s="98" t="s">
        <v>1114</v>
      </c>
      <c r="B160" s="220" t="s">
        <v>140</v>
      </c>
      <c r="C160" s="5" t="s">
        <v>1115</v>
      </c>
      <c r="D160" s="181"/>
      <c r="E160" s="204"/>
      <c r="F160" s="5" t="str">
        <f t="shared" ca="1" si="9"/>
        <v/>
      </c>
      <c r="G160" s="215"/>
      <c r="H160" s="240">
        <v>122</v>
      </c>
      <c r="I160" s="232">
        <v>4</v>
      </c>
      <c r="J160" s="104" t="s">
        <v>1116</v>
      </c>
      <c r="K160" s="9" t="s">
        <v>86</v>
      </c>
      <c r="L160" s="9" t="s">
        <v>86</v>
      </c>
      <c r="M160" s="100" t="s">
        <v>1117</v>
      </c>
      <c r="N160" s="9" t="s">
        <v>86</v>
      </c>
      <c r="O160" s="9" t="s">
        <v>86</v>
      </c>
      <c r="P160" s="10" t="s">
        <v>1118</v>
      </c>
      <c r="Q160" s="31" t="s">
        <v>1119</v>
      </c>
      <c r="R160" s="60" t="s">
        <v>86</v>
      </c>
      <c r="S160" s="9" t="s">
        <v>86</v>
      </c>
      <c r="T160" s="9" t="s">
        <v>86</v>
      </c>
      <c r="U160" s="103" t="s">
        <v>1120</v>
      </c>
      <c r="V160" s="162" t="s">
        <v>86</v>
      </c>
      <c r="W160" s="162"/>
      <c r="X160" s="170" t="str">
        <f t="shared" si="17"/>
        <v>X</v>
      </c>
      <c r="Y160" s="171"/>
      <c r="Z160" s="172" t="str">
        <f t="shared" si="11"/>
        <v>X</v>
      </c>
      <c r="AA160" s="6"/>
      <c r="AB160" s="6"/>
      <c r="AC160" s="6"/>
      <c r="AD160" s="6"/>
      <c r="AE160" s="4">
        <f t="shared" si="13"/>
        <v>1</v>
      </c>
      <c r="AF160" s="4">
        <f t="shared" si="14"/>
        <v>0</v>
      </c>
      <c r="AG160" s="4">
        <f t="shared" si="14"/>
        <v>1</v>
      </c>
      <c r="AH160" s="6"/>
      <c r="AJ160" s="1">
        <v>4</v>
      </c>
      <c r="AK160" t="str">
        <f t="shared" si="12"/>
        <v/>
      </c>
      <c r="AL160" s="1" t="s">
        <v>95</v>
      </c>
      <c r="AM160" t="str">
        <f t="shared" si="15"/>
        <v/>
      </c>
      <c r="AN160" s="1" t="s">
        <v>95</v>
      </c>
      <c r="AO160" t="str">
        <f t="shared" si="16"/>
        <v/>
      </c>
      <c r="AP160" s="1" t="s">
        <v>486</v>
      </c>
    </row>
    <row r="161" spans="1:42">
      <c r="A161" s="98" t="s">
        <v>1121</v>
      </c>
      <c r="B161" s="220" t="s">
        <v>112</v>
      </c>
      <c r="C161" s="5" t="s">
        <v>1122</v>
      </c>
      <c r="D161" s="181"/>
      <c r="E161" s="204"/>
      <c r="F161" s="5" t="str">
        <f t="shared" ca="1" si="9"/>
        <v/>
      </c>
      <c r="G161" s="215"/>
      <c r="H161" s="240">
        <v>123</v>
      </c>
      <c r="I161" s="232">
        <v>4</v>
      </c>
      <c r="J161" s="104" t="s">
        <v>1123</v>
      </c>
      <c r="K161" s="9" t="s">
        <v>86</v>
      </c>
      <c r="L161" s="9" t="s">
        <v>86</v>
      </c>
      <c r="M161" s="100" t="s">
        <v>1124</v>
      </c>
      <c r="N161" s="9" t="s">
        <v>86</v>
      </c>
      <c r="O161" s="9" t="s">
        <v>86</v>
      </c>
      <c r="P161" s="10" t="s">
        <v>1125</v>
      </c>
      <c r="Q161" s="31" t="s">
        <v>1126</v>
      </c>
      <c r="R161" s="60" t="s">
        <v>86</v>
      </c>
      <c r="S161" s="9" t="s">
        <v>86</v>
      </c>
      <c r="T161" s="9" t="s">
        <v>86</v>
      </c>
      <c r="U161" s="103" t="s">
        <v>1127</v>
      </c>
      <c r="V161" s="162" t="s">
        <v>86</v>
      </c>
      <c r="W161" s="162"/>
      <c r="X161" s="170" t="str">
        <f t="shared" si="17"/>
        <v>X</v>
      </c>
      <c r="Y161" s="171"/>
      <c r="Z161" s="172" t="str">
        <f t="shared" si="11"/>
        <v>X</v>
      </c>
      <c r="AA161" s="6"/>
      <c r="AB161" s="6"/>
      <c r="AC161" s="6"/>
      <c r="AD161" s="6"/>
      <c r="AE161" s="4">
        <f t="shared" si="13"/>
        <v>1</v>
      </c>
      <c r="AF161" s="4">
        <f t="shared" si="14"/>
        <v>0</v>
      </c>
      <c r="AG161" s="4">
        <f t="shared" si="14"/>
        <v>1</v>
      </c>
      <c r="AH161" s="6"/>
      <c r="AJ161" s="1">
        <v>4</v>
      </c>
      <c r="AK161" t="str">
        <f t="shared" si="12"/>
        <v/>
      </c>
      <c r="AL161" s="1" t="s">
        <v>95</v>
      </c>
      <c r="AM161" t="str">
        <f t="shared" si="15"/>
        <v/>
      </c>
      <c r="AN161" s="1" t="s">
        <v>95</v>
      </c>
      <c r="AO161" t="str">
        <f t="shared" si="16"/>
        <v/>
      </c>
      <c r="AP161" s="1" t="s">
        <v>486</v>
      </c>
    </row>
    <row r="162" spans="1:42">
      <c r="A162" s="98" t="s">
        <v>1128</v>
      </c>
      <c r="B162" s="220" t="s">
        <v>81</v>
      </c>
      <c r="C162" s="5" t="s">
        <v>1129</v>
      </c>
      <c r="D162" s="181"/>
      <c r="E162" s="204"/>
      <c r="F162" s="5" t="str">
        <f t="shared" ca="1" si="9"/>
        <v/>
      </c>
      <c r="G162" s="215"/>
      <c r="H162" s="240">
        <v>124</v>
      </c>
      <c r="I162" s="232">
        <v>4</v>
      </c>
      <c r="J162" s="104" t="s">
        <v>1130</v>
      </c>
      <c r="K162" s="9" t="s">
        <v>86</v>
      </c>
      <c r="L162" s="9" t="s">
        <v>86</v>
      </c>
      <c r="M162" s="100" t="s">
        <v>1131</v>
      </c>
      <c r="N162" s="9" t="s">
        <v>86</v>
      </c>
      <c r="O162" s="9" t="s">
        <v>86</v>
      </c>
      <c r="P162" s="10" t="s">
        <v>1132</v>
      </c>
      <c r="Q162" s="31" t="s">
        <v>1133</v>
      </c>
      <c r="R162" s="60" t="s">
        <v>86</v>
      </c>
      <c r="S162" s="9" t="s">
        <v>86</v>
      </c>
      <c r="T162" s="9" t="s">
        <v>86</v>
      </c>
      <c r="U162" s="103" t="s">
        <v>1134</v>
      </c>
      <c r="V162" s="162" t="s">
        <v>86</v>
      </c>
      <c r="W162" s="162"/>
      <c r="X162" s="170" t="str">
        <f t="shared" si="17"/>
        <v>X</v>
      </c>
      <c r="Y162" s="171"/>
      <c r="Z162" s="172" t="str">
        <f t="shared" si="11"/>
        <v>X</v>
      </c>
      <c r="AA162" s="6"/>
      <c r="AB162" s="6"/>
      <c r="AC162" s="6"/>
      <c r="AD162" s="6"/>
      <c r="AE162" s="4">
        <f t="shared" si="13"/>
        <v>1</v>
      </c>
      <c r="AF162" s="4">
        <f t="shared" si="14"/>
        <v>0</v>
      </c>
      <c r="AG162" s="4">
        <f t="shared" si="14"/>
        <v>1</v>
      </c>
      <c r="AH162" s="6"/>
      <c r="AJ162" s="1">
        <v>4</v>
      </c>
      <c r="AK162" t="str">
        <f t="shared" si="12"/>
        <v/>
      </c>
      <c r="AL162" s="1" t="s">
        <v>95</v>
      </c>
      <c r="AM162" t="str">
        <f t="shared" si="15"/>
        <v/>
      </c>
      <c r="AN162" s="1" t="s">
        <v>95</v>
      </c>
      <c r="AO162" t="str">
        <f t="shared" si="16"/>
        <v/>
      </c>
      <c r="AP162" s="1" t="s">
        <v>486</v>
      </c>
    </row>
    <row r="163" spans="1:42">
      <c r="A163" s="98" t="s">
        <v>1135</v>
      </c>
      <c r="B163" s="220" t="s">
        <v>1136</v>
      </c>
      <c r="C163" s="5" t="s">
        <v>1137</v>
      </c>
      <c r="D163" s="181"/>
      <c r="E163" s="204"/>
      <c r="F163" s="5" t="str">
        <f t="shared" ca="1" si="9"/>
        <v/>
      </c>
      <c r="G163" s="215"/>
      <c r="H163" s="240">
        <v>125</v>
      </c>
      <c r="I163" s="231">
        <v>2</v>
      </c>
      <c r="J163" s="117" t="s">
        <v>1138</v>
      </c>
      <c r="K163" s="9" t="s">
        <v>86</v>
      </c>
      <c r="L163" s="9" t="s">
        <v>86</v>
      </c>
      <c r="M163" s="100" t="s">
        <v>1139</v>
      </c>
      <c r="N163" s="9" t="s">
        <v>86</v>
      </c>
      <c r="O163" s="9" t="s">
        <v>86</v>
      </c>
      <c r="P163" s="10" t="s">
        <v>1140</v>
      </c>
      <c r="Q163" s="31" t="s">
        <v>1141</v>
      </c>
      <c r="R163" s="60" t="s">
        <v>86</v>
      </c>
      <c r="S163" s="9" t="s">
        <v>86</v>
      </c>
      <c r="T163" s="9" t="s">
        <v>86</v>
      </c>
      <c r="U163" s="103" t="s">
        <v>1142</v>
      </c>
      <c r="V163" s="162" t="s">
        <v>86</v>
      </c>
      <c r="W163" s="162"/>
      <c r="X163" s="170" t="str">
        <f t="shared" si="17"/>
        <v>X</v>
      </c>
      <c r="Y163" s="171"/>
      <c r="Z163" s="172" t="str">
        <f t="shared" si="11"/>
        <v>X</v>
      </c>
      <c r="AA163" s="141"/>
      <c r="AB163" s="6"/>
      <c r="AC163" s="6"/>
      <c r="AD163" s="6"/>
      <c r="AE163" s="4">
        <f t="shared" si="13"/>
        <v>1</v>
      </c>
      <c r="AF163" s="4">
        <f t="shared" si="14"/>
        <v>0</v>
      </c>
      <c r="AG163" s="4">
        <f t="shared" si="14"/>
        <v>1</v>
      </c>
      <c r="AH163" s="6"/>
      <c r="AJ163" s="1">
        <v>2</v>
      </c>
      <c r="AK163" t="str">
        <f t="shared" si="12"/>
        <v/>
      </c>
      <c r="AL163" s="1" t="s">
        <v>95</v>
      </c>
      <c r="AM163" t="str">
        <f t="shared" si="15"/>
        <v/>
      </c>
      <c r="AN163" s="1" t="s">
        <v>95</v>
      </c>
      <c r="AO163" t="str">
        <f t="shared" si="16"/>
        <v/>
      </c>
      <c r="AP163" s="1" t="s">
        <v>610</v>
      </c>
    </row>
    <row r="164" spans="1:42">
      <c r="A164" s="98" t="s">
        <v>1143</v>
      </c>
      <c r="B164" s="220" t="s">
        <v>988</v>
      </c>
      <c r="C164" s="5" t="s">
        <v>1144</v>
      </c>
      <c r="D164" s="181"/>
      <c r="E164" s="204"/>
      <c r="F164" s="5" t="str">
        <f t="shared" ca="1" si="9"/>
        <v/>
      </c>
      <c r="G164" s="215"/>
      <c r="H164" s="240">
        <v>126</v>
      </c>
      <c r="I164" s="231">
        <v>2</v>
      </c>
      <c r="J164" s="117" t="s">
        <v>1145</v>
      </c>
      <c r="K164" s="9" t="s">
        <v>86</v>
      </c>
      <c r="L164" s="9" t="s">
        <v>86</v>
      </c>
      <c r="M164" s="100" t="s">
        <v>1146</v>
      </c>
      <c r="N164" s="9" t="s">
        <v>86</v>
      </c>
      <c r="O164" s="9" t="s">
        <v>86</v>
      </c>
      <c r="P164" s="10" t="s">
        <v>1147</v>
      </c>
      <c r="Q164" s="31" t="s">
        <v>1148</v>
      </c>
      <c r="R164" s="60" t="s">
        <v>86</v>
      </c>
      <c r="S164" s="9" t="s">
        <v>86</v>
      </c>
      <c r="T164" s="9" t="s">
        <v>86</v>
      </c>
      <c r="U164" s="103" t="s">
        <v>1149</v>
      </c>
      <c r="V164" s="162" t="s">
        <v>86</v>
      </c>
      <c r="W164" s="162"/>
      <c r="X164" s="170" t="str">
        <f t="shared" si="17"/>
        <v>X</v>
      </c>
      <c r="Y164" s="171"/>
      <c r="Z164" s="172" t="str">
        <f t="shared" si="11"/>
        <v>X</v>
      </c>
      <c r="AA164" s="141"/>
      <c r="AB164" s="6"/>
      <c r="AC164" s="6"/>
      <c r="AD164" s="6"/>
      <c r="AE164" s="4">
        <f t="shared" si="13"/>
        <v>1</v>
      </c>
      <c r="AF164" s="4">
        <f t="shared" si="14"/>
        <v>0</v>
      </c>
      <c r="AG164" s="4">
        <f t="shared" si="14"/>
        <v>1</v>
      </c>
      <c r="AH164" s="6"/>
      <c r="AJ164" s="1">
        <v>2</v>
      </c>
      <c r="AK164" t="str">
        <f t="shared" si="12"/>
        <v/>
      </c>
      <c r="AL164" s="1" t="s">
        <v>95</v>
      </c>
      <c r="AM164" t="str">
        <f t="shared" si="15"/>
        <v/>
      </c>
      <c r="AN164" s="1" t="s">
        <v>95</v>
      </c>
      <c r="AO164" t="str">
        <f t="shared" si="16"/>
        <v/>
      </c>
      <c r="AP164" s="1" t="s">
        <v>610</v>
      </c>
    </row>
    <row r="165" spans="1:42">
      <c r="A165" s="98" t="s">
        <v>230</v>
      </c>
      <c r="B165" s="220" t="s">
        <v>1150</v>
      </c>
      <c r="C165" s="5" t="s">
        <v>1151</v>
      </c>
      <c r="D165" s="181"/>
      <c r="E165" s="204"/>
      <c r="F165" s="5" t="str">
        <f t="shared" ca="1" si="9"/>
        <v/>
      </c>
      <c r="G165" s="215"/>
      <c r="H165" s="240">
        <v>127</v>
      </c>
      <c r="I165" s="231">
        <v>2</v>
      </c>
      <c r="J165" s="117" t="s">
        <v>1152</v>
      </c>
      <c r="K165" s="9" t="s">
        <v>86</v>
      </c>
      <c r="L165" s="9" t="s">
        <v>86</v>
      </c>
      <c r="M165" s="100" t="s">
        <v>1153</v>
      </c>
      <c r="N165" s="9" t="s">
        <v>86</v>
      </c>
      <c r="O165" s="9" t="s">
        <v>86</v>
      </c>
      <c r="P165" s="10" t="s">
        <v>1154</v>
      </c>
      <c r="Q165" s="31" t="s">
        <v>1155</v>
      </c>
      <c r="R165" s="60" t="s">
        <v>86</v>
      </c>
      <c r="S165" s="9" t="s">
        <v>86</v>
      </c>
      <c r="T165" s="9" t="s">
        <v>86</v>
      </c>
      <c r="U165" s="103" t="s">
        <v>1156</v>
      </c>
      <c r="V165" s="162" t="s">
        <v>86</v>
      </c>
      <c r="W165" s="162"/>
      <c r="X165" s="170" t="str">
        <f t="shared" si="17"/>
        <v>X</v>
      </c>
      <c r="Y165" s="171"/>
      <c r="Z165" s="172" t="str">
        <f t="shared" si="11"/>
        <v>X</v>
      </c>
      <c r="AA165" s="141"/>
      <c r="AB165" s="6"/>
      <c r="AC165" s="6"/>
      <c r="AD165" s="6"/>
      <c r="AE165" s="4">
        <f t="shared" si="13"/>
        <v>1</v>
      </c>
      <c r="AF165" s="4">
        <f t="shared" si="14"/>
        <v>0</v>
      </c>
      <c r="AG165" s="4">
        <f t="shared" si="14"/>
        <v>1</v>
      </c>
      <c r="AH165" s="6"/>
      <c r="AJ165" s="1">
        <v>2</v>
      </c>
      <c r="AK165" t="str">
        <f t="shared" si="12"/>
        <v/>
      </c>
      <c r="AL165" s="1" t="s">
        <v>95</v>
      </c>
      <c r="AM165" t="str">
        <f t="shared" si="15"/>
        <v/>
      </c>
      <c r="AN165" s="1" t="s">
        <v>95</v>
      </c>
      <c r="AO165" t="str">
        <f t="shared" si="16"/>
        <v/>
      </c>
      <c r="AP165" s="1" t="s">
        <v>610</v>
      </c>
    </row>
    <row r="166" spans="1:42">
      <c r="A166" s="98" t="s">
        <v>215</v>
      </c>
      <c r="B166" s="220" t="s">
        <v>1157</v>
      </c>
      <c r="C166" s="5" t="s">
        <v>1158</v>
      </c>
      <c r="D166" s="181"/>
      <c r="E166" s="204"/>
      <c r="F166" s="5" t="str">
        <f t="shared" ref="F166:F229" ca="1" si="18">IF(M166="",C166,IF(G166="","",OFFSET(J166,0,G166)))</f>
        <v/>
      </c>
      <c r="G166" s="215"/>
      <c r="H166" s="240">
        <v>128</v>
      </c>
      <c r="I166" s="231">
        <v>2</v>
      </c>
      <c r="J166" s="117" t="s">
        <v>1159</v>
      </c>
      <c r="K166" s="9" t="s">
        <v>86</v>
      </c>
      <c r="L166" s="9" t="s">
        <v>86</v>
      </c>
      <c r="M166" s="100" t="s">
        <v>1160</v>
      </c>
      <c r="N166" s="9" t="s">
        <v>86</v>
      </c>
      <c r="O166" s="9" t="s">
        <v>86</v>
      </c>
      <c r="P166" s="10" t="s">
        <v>1161</v>
      </c>
      <c r="Q166" s="31" t="s">
        <v>1162</v>
      </c>
      <c r="R166" s="60" t="s">
        <v>86</v>
      </c>
      <c r="S166" s="9" t="s">
        <v>86</v>
      </c>
      <c r="T166" s="9" t="s">
        <v>86</v>
      </c>
      <c r="U166" s="103" t="s">
        <v>1163</v>
      </c>
      <c r="V166" s="162" t="s">
        <v>86</v>
      </c>
      <c r="W166" s="162"/>
      <c r="X166" s="170" t="str">
        <f t="shared" ref="X166:X197" si="19">IF(B166="","","X")</f>
        <v>X</v>
      </c>
      <c r="Y166" s="171"/>
      <c r="Z166" s="172" t="str">
        <f t="shared" ref="Z166:Z229" si="20">IF(A166="","","X")</f>
        <v>X</v>
      </c>
      <c r="AA166" s="141"/>
      <c r="AB166" s="6"/>
      <c r="AC166" s="6"/>
      <c r="AD166" s="6"/>
      <c r="AE166" s="4">
        <f t="shared" si="13"/>
        <v>1</v>
      </c>
      <c r="AF166" s="4">
        <f t="shared" si="14"/>
        <v>0</v>
      </c>
      <c r="AG166" s="4">
        <f t="shared" si="14"/>
        <v>1</v>
      </c>
      <c r="AH166" s="6"/>
      <c r="AJ166" s="1">
        <v>2</v>
      </c>
      <c r="AK166" t="str">
        <f t="shared" ref="AK166:AK229" si="21">IF(I166=AJ166,"","CHANGE")</f>
        <v/>
      </c>
      <c r="AL166" s="1" t="s">
        <v>95</v>
      </c>
      <c r="AM166" t="str">
        <f t="shared" si="15"/>
        <v/>
      </c>
      <c r="AN166" s="1" t="s">
        <v>95</v>
      </c>
      <c r="AO166" t="str">
        <f t="shared" si="16"/>
        <v/>
      </c>
      <c r="AP166" s="1" t="s">
        <v>610</v>
      </c>
    </row>
    <row r="167" spans="1:42">
      <c r="A167" s="98" t="s">
        <v>1164</v>
      </c>
      <c r="B167" s="220" t="s">
        <v>1165</v>
      </c>
      <c r="C167" s="5" t="s">
        <v>1166</v>
      </c>
      <c r="D167" s="181"/>
      <c r="E167" s="204"/>
      <c r="F167" s="5" t="str">
        <f t="shared" ca="1" si="18"/>
        <v/>
      </c>
      <c r="G167" s="215"/>
      <c r="H167" s="240">
        <v>129</v>
      </c>
      <c r="I167" s="231">
        <v>2</v>
      </c>
      <c r="J167" s="117" t="s">
        <v>1167</v>
      </c>
      <c r="K167" s="9" t="s">
        <v>86</v>
      </c>
      <c r="L167" s="9" t="s">
        <v>86</v>
      </c>
      <c r="M167" s="100" t="s">
        <v>1168</v>
      </c>
      <c r="N167" s="9" t="s">
        <v>86</v>
      </c>
      <c r="O167" s="9" t="s">
        <v>86</v>
      </c>
      <c r="P167" s="10" t="s">
        <v>1169</v>
      </c>
      <c r="Q167" s="31" t="s">
        <v>1170</v>
      </c>
      <c r="R167" s="60" t="s">
        <v>86</v>
      </c>
      <c r="S167" s="9" t="s">
        <v>86</v>
      </c>
      <c r="T167" s="9" t="s">
        <v>86</v>
      </c>
      <c r="U167" s="103" t="s">
        <v>1171</v>
      </c>
      <c r="V167" s="162" t="s">
        <v>86</v>
      </c>
      <c r="W167" s="162"/>
      <c r="X167" s="170" t="str">
        <f t="shared" si="19"/>
        <v>X</v>
      </c>
      <c r="Y167" s="171"/>
      <c r="Z167" s="172" t="str">
        <f t="shared" si="20"/>
        <v>X</v>
      </c>
      <c r="AA167" s="141"/>
      <c r="AB167" s="6"/>
      <c r="AC167" s="6"/>
      <c r="AD167" s="6"/>
      <c r="AE167" s="4">
        <f t="shared" ref="AE167:AE230" si="22">IF(X167="",0,1)</f>
        <v>1</v>
      </c>
      <c r="AF167" s="4">
        <f t="shared" ref="AF167:AG230" si="23">IF(Y167="",0,1)</f>
        <v>0</v>
      </c>
      <c r="AG167" s="4">
        <f t="shared" si="23"/>
        <v>1</v>
      </c>
      <c r="AH167" s="6"/>
      <c r="AJ167" s="1">
        <v>2</v>
      </c>
      <c r="AK167" t="str">
        <f t="shared" si="21"/>
        <v/>
      </c>
      <c r="AL167" s="1" t="s">
        <v>95</v>
      </c>
      <c r="AM167" t="str">
        <f t="shared" ref="AM167:AM230" si="24">IF(X167=AL167,"","&lt;--")</f>
        <v/>
      </c>
      <c r="AN167" s="1" t="s">
        <v>95</v>
      </c>
      <c r="AO167" t="str">
        <f t="shared" ref="AO167:AO230" si="25">IF(Z167=AN167,"","&lt;---")</f>
        <v/>
      </c>
      <c r="AP167" s="1" t="s">
        <v>610</v>
      </c>
    </row>
    <row r="168" spans="1:42">
      <c r="A168" s="98" t="s">
        <v>245</v>
      </c>
      <c r="B168" s="220" t="s">
        <v>981</v>
      </c>
      <c r="C168" s="5" t="s">
        <v>1172</v>
      </c>
      <c r="D168" s="181"/>
      <c r="E168" s="204"/>
      <c r="F168" s="5" t="str">
        <f t="shared" ca="1" si="18"/>
        <v/>
      </c>
      <c r="G168" s="215"/>
      <c r="H168" s="240">
        <v>130</v>
      </c>
      <c r="I168" s="231">
        <v>2</v>
      </c>
      <c r="J168" s="117" t="s">
        <v>1173</v>
      </c>
      <c r="K168" s="62" t="s">
        <v>234</v>
      </c>
      <c r="L168" s="9" t="s">
        <v>86</v>
      </c>
      <c r="M168" s="100" t="s">
        <v>1174</v>
      </c>
      <c r="N168" s="9" t="s">
        <v>86</v>
      </c>
      <c r="O168" s="9" t="s">
        <v>86</v>
      </c>
      <c r="P168" s="10" t="s">
        <v>1175</v>
      </c>
      <c r="Q168" s="31" t="s">
        <v>1176</v>
      </c>
      <c r="R168" s="60" t="s">
        <v>86</v>
      </c>
      <c r="S168" s="9" t="s">
        <v>86</v>
      </c>
      <c r="T168" s="59" t="s">
        <v>211</v>
      </c>
      <c r="U168" s="103" t="s">
        <v>1177</v>
      </c>
      <c r="V168" s="162" t="s">
        <v>86</v>
      </c>
      <c r="W168" s="162"/>
      <c r="X168" s="170" t="str">
        <f t="shared" si="19"/>
        <v>X</v>
      </c>
      <c r="Y168" s="171"/>
      <c r="Z168" s="172" t="str">
        <f t="shared" si="20"/>
        <v>X</v>
      </c>
      <c r="AA168" s="141"/>
      <c r="AB168" s="6"/>
      <c r="AC168" s="6"/>
      <c r="AD168" s="6"/>
      <c r="AE168" s="4">
        <f t="shared" si="22"/>
        <v>1</v>
      </c>
      <c r="AF168" s="4">
        <f t="shared" si="23"/>
        <v>0</v>
      </c>
      <c r="AG168" s="4">
        <f t="shared" si="23"/>
        <v>1</v>
      </c>
      <c r="AH168" s="6"/>
      <c r="AJ168" s="1">
        <v>2</v>
      </c>
      <c r="AK168" t="str">
        <f t="shared" si="21"/>
        <v/>
      </c>
      <c r="AL168" s="1" t="s">
        <v>95</v>
      </c>
      <c r="AM168" t="str">
        <f t="shared" si="24"/>
        <v/>
      </c>
      <c r="AN168" s="1" t="s">
        <v>95</v>
      </c>
      <c r="AO168" t="str">
        <f t="shared" si="25"/>
        <v/>
      </c>
      <c r="AP168" s="1" t="s">
        <v>610</v>
      </c>
    </row>
    <row r="169" spans="1:42">
      <c r="A169" s="98" t="s">
        <v>257</v>
      </c>
      <c r="B169" s="220" t="s">
        <v>214</v>
      </c>
      <c r="C169" s="5" t="s">
        <v>1178</v>
      </c>
      <c r="D169" s="181"/>
      <c r="E169" s="204"/>
      <c r="F169" s="5" t="str">
        <f t="shared" ca="1" si="18"/>
        <v/>
      </c>
      <c r="G169" s="215"/>
      <c r="H169" s="240">
        <v>131</v>
      </c>
      <c r="I169" s="231">
        <v>2</v>
      </c>
      <c r="J169" s="117" t="s">
        <v>1179</v>
      </c>
      <c r="K169" s="104" t="s">
        <v>396</v>
      </c>
      <c r="L169" s="9" t="s">
        <v>86</v>
      </c>
      <c r="M169" s="100" t="s">
        <v>1180</v>
      </c>
      <c r="N169" s="9" t="s">
        <v>86</v>
      </c>
      <c r="O169" s="9" t="s">
        <v>86</v>
      </c>
      <c r="P169" s="10" t="s">
        <v>1181</v>
      </c>
      <c r="Q169" s="31" t="s">
        <v>1182</v>
      </c>
      <c r="R169" s="60" t="s">
        <v>86</v>
      </c>
      <c r="S169" s="59" t="s">
        <v>225</v>
      </c>
      <c r="T169" s="59" t="s">
        <v>226</v>
      </c>
      <c r="U169" s="103" t="s">
        <v>1183</v>
      </c>
      <c r="V169" s="162" t="s">
        <v>86</v>
      </c>
      <c r="W169" s="162"/>
      <c r="X169" s="170" t="str">
        <f t="shared" si="19"/>
        <v>X</v>
      </c>
      <c r="Y169" s="171"/>
      <c r="Z169" s="172" t="str">
        <f t="shared" si="20"/>
        <v>X</v>
      </c>
      <c r="AA169" s="141"/>
      <c r="AB169" s="6"/>
      <c r="AC169" s="6"/>
      <c r="AD169" s="6"/>
      <c r="AE169" s="4">
        <f t="shared" si="22"/>
        <v>1</v>
      </c>
      <c r="AF169" s="4">
        <f t="shared" si="23"/>
        <v>0</v>
      </c>
      <c r="AG169" s="4">
        <f t="shared" si="23"/>
        <v>1</v>
      </c>
      <c r="AH169" s="6"/>
      <c r="AJ169" s="1">
        <v>2</v>
      </c>
      <c r="AK169" t="str">
        <f t="shared" si="21"/>
        <v/>
      </c>
      <c r="AL169" s="1" t="s">
        <v>95</v>
      </c>
      <c r="AM169" t="str">
        <f t="shared" si="24"/>
        <v/>
      </c>
      <c r="AN169" s="1" t="s">
        <v>95</v>
      </c>
      <c r="AO169" t="str">
        <f t="shared" si="25"/>
        <v/>
      </c>
      <c r="AP169" s="1" t="s">
        <v>610</v>
      </c>
    </row>
    <row r="170" spans="1:42">
      <c r="A170" s="98" t="s">
        <v>267</v>
      </c>
      <c r="B170" s="220" t="s">
        <v>1184</v>
      </c>
      <c r="C170" s="5" t="s">
        <v>1185</v>
      </c>
      <c r="D170" s="181"/>
      <c r="E170" s="204"/>
      <c r="F170" s="5" t="str">
        <f t="shared" ca="1" si="18"/>
        <v/>
      </c>
      <c r="G170" s="215"/>
      <c r="H170" s="240">
        <v>132</v>
      </c>
      <c r="I170" s="231">
        <v>2</v>
      </c>
      <c r="J170" s="117" t="s">
        <v>1186</v>
      </c>
      <c r="K170" s="9" t="s">
        <v>86</v>
      </c>
      <c r="L170" s="9" t="s">
        <v>86</v>
      </c>
      <c r="M170" s="100" t="s">
        <v>1187</v>
      </c>
      <c r="N170" s="9" t="s">
        <v>86</v>
      </c>
      <c r="O170" s="9" t="s">
        <v>86</v>
      </c>
      <c r="P170" s="10" t="s">
        <v>1188</v>
      </c>
      <c r="Q170" s="31" t="s">
        <v>1189</v>
      </c>
      <c r="R170" s="60" t="s">
        <v>86</v>
      </c>
      <c r="S170" s="9" t="s">
        <v>86</v>
      </c>
      <c r="T170" s="59" t="s">
        <v>241</v>
      </c>
      <c r="U170" s="103" t="s">
        <v>1190</v>
      </c>
      <c r="V170" s="162" t="s">
        <v>86</v>
      </c>
      <c r="W170" s="162"/>
      <c r="X170" s="170" t="str">
        <f t="shared" si="19"/>
        <v>X</v>
      </c>
      <c r="Y170" s="171"/>
      <c r="Z170" s="172" t="str">
        <f t="shared" si="20"/>
        <v>X</v>
      </c>
      <c r="AA170" s="141"/>
      <c r="AB170" s="6"/>
      <c r="AC170" s="6"/>
      <c r="AD170" s="6"/>
      <c r="AE170" s="4">
        <f t="shared" si="22"/>
        <v>1</v>
      </c>
      <c r="AF170" s="4">
        <f t="shared" si="23"/>
        <v>0</v>
      </c>
      <c r="AG170" s="4">
        <f t="shared" si="23"/>
        <v>1</v>
      </c>
      <c r="AH170" s="6"/>
      <c r="AJ170" s="1">
        <v>2</v>
      </c>
      <c r="AK170" t="str">
        <f t="shared" si="21"/>
        <v/>
      </c>
      <c r="AL170" s="1" t="s">
        <v>95</v>
      </c>
      <c r="AM170" t="str">
        <f t="shared" si="24"/>
        <v/>
      </c>
      <c r="AN170" s="1" t="s">
        <v>95</v>
      </c>
      <c r="AO170" t="str">
        <f t="shared" si="25"/>
        <v/>
      </c>
      <c r="AP170" s="1" t="s">
        <v>610</v>
      </c>
    </row>
    <row r="171" spans="1:42">
      <c r="A171" s="98" t="s">
        <v>287</v>
      </c>
      <c r="B171" s="220" t="s">
        <v>201</v>
      </c>
      <c r="C171" s="5" t="s">
        <v>1191</v>
      </c>
      <c r="D171" s="181"/>
      <c r="E171" s="204"/>
      <c r="F171" s="5" t="str">
        <f t="shared" ca="1" si="18"/>
        <v/>
      </c>
      <c r="G171" s="215"/>
      <c r="H171" s="240">
        <v>133</v>
      </c>
      <c r="I171" s="231">
        <v>2</v>
      </c>
      <c r="J171" s="117" t="s">
        <v>1192</v>
      </c>
      <c r="K171" s="9" t="s">
        <v>86</v>
      </c>
      <c r="L171" s="9" t="s">
        <v>86</v>
      </c>
      <c r="M171" s="100" t="s">
        <v>1193</v>
      </c>
      <c r="N171" s="9" t="s">
        <v>86</v>
      </c>
      <c r="O171" s="9" t="s">
        <v>86</v>
      </c>
      <c r="P171" s="10" t="s">
        <v>1194</v>
      </c>
      <c r="Q171" s="31" t="s">
        <v>1195</v>
      </c>
      <c r="R171" s="60" t="s">
        <v>86</v>
      </c>
      <c r="S171" s="9" t="s">
        <v>86</v>
      </c>
      <c r="T171" s="59" t="s">
        <v>138</v>
      </c>
      <c r="U171" s="103" t="s">
        <v>1196</v>
      </c>
      <c r="V171" s="162" t="s">
        <v>86</v>
      </c>
      <c r="W171" s="162"/>
      <c r="X171" s="170" t="str">
        <f t="shared" si="19"/>
        <v>X</v>
      </c>
      <c r="Y171" s="171"/>
      <c r="Z171" s="172" t="str">
        <f t="shared" si="20"/>
        <v>X</v>
      </c>
      <c r="AA171" s="141"/>
      <c r="AB171" s="6"/>
      <c r="AC171" s="6"/>
      <c r="AD171" s="6"/>
      <c r="AE171" s="4">
        <f t="shared" si="22"/>
        <v>1</v>
      </c>
      <c r="AF171" s="4">
        <f t="shared" si="23"/>
        <v>0</v>
      </c>
      <c r="AG171" s="4">
        <f t="shared" si="23"/>
        <v>1</v>
      </c>
      <c r="AH171" s="6"/>
      <c r="AJ171" s="1">
        <v>2</v>
      </c>
      <c r="AK171" t="str">
        <f t="shared" si="21"/>
        <v/>
      </c>
      <c r="AL171" s="1" t="s">
        <v>95</v>
      </c>
      <c r="AM171" t="str">
        <f t="shared" si="24"/>
        <v/>
      </c>
      <c r="AN171" s="1" t="s">
        <v>95</v>
      </c>
      <c r="AO171" t="str">
        <f t="shared" si="25"/>
        <v/>
      </c>
      <c r="AP171" s="1" t="s">
        <v>610</v>
      </c>
    </row>
    <row r="172" spans="1:42">
      <c r="A172" s="98" t="s">
        <v>297</v>
      </c>
      <c r="B172" s="220" t="s">
        <v>244</v>
      </c>
      <c r="C172" s="5" t="s">
        <v>1197</v>
      </c>
      <c r="D172" s="181"/>
      <c r="E172" s="204"/>
      <c r="F172" s="5" t="str">
        <f t="shared" ca="1" si="18"/>
        <v/>
      </c>
      <c r="G172" s="215"/>
      <c r="H172" s="240">
        <v>134</v>
      </c>
      <c r="I172" s="231">
        <v>2</v>
      </c>
      <c r="J172" s="117" t="s">
        <v>1198</v>
      </c>
      <c r="K172" s="9" t="s">
        <v>86</v>
      </c>
      <c r="L172" s="9" t="s">
        <v>86</v>
      </c>
      <c r="M172" s="100" t="s">
        <v>1199</v>
      </c>
      <c r="N172" s="9" t="s">
        <v>86</v>
      </c>
      <c r="O172" s="9" t="s">
        <v>86</v>
      </c>
      <c r="P172" s="10" t="s">
        <v>1200</v>
      </c>
      <c r="Q172" s="31" t="s">
        <v>1201</v>
      </c>
      <c r="R172" s="60" t="s">
        <v>86</v>
      </c>
      <c r="S172" s="9" t="s">
        <v>86</v>
      </c>
      <c r="T172" s="9" t="s">
        <v>86</v>
      </c>
      <c r="U172" s="103" t="s">
        <v>1202</v>
      </c>
      <c r="V172" s="162" t="s">
        <v>86</v>
      </c>
      <c r="W172" s="162"/>
      <c r="X172" s="170" t="str">
        <f t="shared" si="19"/>
        <v>X</v>
      </c>
      <c r="Y172" s="171"/>
      <c r="Z172" s="172" t="str">
        <f t="shared" si="20"/>
        <v>X</v>
      </c>
      <c r="AA172" s="141"/>
      <c r="AB172" s="6"/>
      <c r="AC172" s="6"/>
      <c r="AD172" s="6"/>
      <c r="AE172" s="4">
        <f t="shared" si="22"/>
        <v>1</v>
      </c>
      <c r="AF172" s="4">
        <f t="shared" si="23"/>
        <v>0</v>
      </c>
      <c r="AG172" s="4">
        <f t="shared" si="23"/>
        <v>1</v>
      </c>
      <c r="AH172" s="6"/>
      <c r="AJ172" s="1">
        <v>2</v>
      </c>
      <c r="AK172" t="str">
        <f t="shared" si="21"/>
        <v/>
      </c>
      <c r="AL172" s="1" t="s">
        <v>95</v>
      </c>
      <c r="AM172" t="str">
        <f t="shared" si="24"/>
        <v/>
      </c>
      <c r="AN172" s="1" t="s">
        <v>95</v>
      </c>
      <c r="AO172" t="str">
        <f t="shared" si="25"/>
        <v/>
      </c>
      <c r="AP172" s="1" t="s">
        <v>610</v>
      </c>
    </row>
    <row r="173" spans="1:42">
      <c r="A173" s="98" t="s">
        <v>86</v>
      </c>
      <c r="B173" s="220" t="s">
        <v>86</v>
      </c>
      <c r="C173" s="5" t="s">
        <v>1203</v>
      </c>
      <c r="D173" s="181"/>
      <c r="E173" s="205"/>
      <c r="F173" s="5" t="str">
        <f t="shared" ca="1" si="18"/>
        <v>PAD135</v>
      </c>
      <c r="G173" s="215"/>
      <c r="H173" s="240">
        <v>135</v>
      </c>
      <c r="I173" s="231">
        <v>2</v>
      </c>
      <c r="J173" s="9" t="s">
        <v>86</v>
      </c>
      <c r="K173" s="9" t="s">
        <v>86</v>
      </c>
      <c r="L173" s="9" t="s">
        <v>86</v>
      </c>
      <c r="M173" s="100" t="s">
        <v>86</v>
      </c>
      <c r="N173" s="9" t="s">
        <v>86</v>
      </c>
      <c r="O173" s="9" t="s">
        <v>86</v>
      </c>
      <c r="P173" s="10" t="s">
        <v>86</v>
      </c>
      <c r="Q173" s="31" t="s">
        <v>86</v>
      </c>
      <c r="R173" s="60" t="s">
        <v>86</v>
      </c>
      <c r="S173" s="9" t="s">
        <v>86</v>
      </c>
      <c r="T173" s="9" t="s">
        <v>86</v>
      </c>
      <c r="U173" s="103" t="s">
        <v>86</v>
      </c>
      <c r="V173" s="162" t="s">
        <v>86</v>
      </c>
      <c r="W173" s="162"/>
      <c r="X173" s="170" t="str">
        <f t="shared" si="19"/>
        <v/>
      </c>
      <c r="Y173" s="171"/>
      <c r="Z173" s="172" t="str">
        <f t="shared" si="20"/>
        <v/>
      </c>
      <c r="AA173" s="141"/>
      <c r="AB173" s="6"/>
      <c r="AC173" s="6"/>
      <c r="AD173" s="6"/>
      <c r="AE173" s="4">
        <f t="shared" si="22"/>
        <v>0</v>
      </c>
      <c r="AF173" s="4">
        <f t="shared" si="23"/>
        <v>0</v>
      </c>
      <c r="AG173" s="4">
        <f t="shared" si="23"/>
        <v>0</v>
      </c>
      <c r="AH173" s="6"/>
      <c r="AJ173" s="1">
        <v>2</v>
      </c>
      <c r="AK173" t="str">
        <f t="shared" si="21"/>
        <v/>
      </c>
      <c r="AL173" s="1" t="s">
        <v>86</v>
      </c>
      <c r="AM173" t="str">
        <f t="shared" si="24"/>
        <v/>
      </c>
      <c r="AN173" s="1" t="s">
        <v>86</v>
      </c>
      <c r="AO173" t="str">
        <f t="shared" si="25"/>
        <v/>
      </c>
      <c r="AP173" s="1" t="s">
        <v>904</v>
      </c>
    </row>
    <row r="174" spans="1:42">
      <c r="A174" s="98" t="s">
        <v>86</v>
      </c>
      <c r="B174" s="220" t="s">
        <v>1204</v>
      </c>
      <c r="C174" s="5" t="s">
        <v>1205</v>
      </c>
      <c r="D174" s="181"/>
      <c r="E174" s="204"/>
      <c r="F174" s="5" t="str">
        <f t="shared" ca="1" si="18"/>
        <v/>
      </c>
      <c r="G174" s="215"/>
      <c r="H174" s="240">
        <v>136</v>
      </c>
      <c r="I174" s="231">
        <v>2</v>
      </c>
      <c r="J174" s="9" t="s">
        <v>86</v>
      </c>
      <c r="K174" s="14" t="s">
        <v>1206</v>
      </c>
      <c r="L174" s="9" t="s">
        <v>86</v>
      </c>
      <c r="M174" s="100" t="s">
        <v>1207</v>
      </c>
      <c r="N174" s="9" t="s">
        <v>86</v>
      </c>
      <c r="O174" s="9" t="s">
        <v>86</v>
      </c>
      <c r="P174" s="10" t="s">
        <v>1208</v>
      </c>
      <c r="Q174" s="31" t="s">
        <v>1209</v>
      </c>
      <c r="R174" s="60" t="s">
        <v>86</v>
      </c>
      <c r="S174" s="9" t="s">
        <v>86</v>
      </c>
      <c r="T174" s="9" t="s">
        <v>86</v>
      </c>
      <c r="U174" s="103" t="s">
        <v>1210</v>
      </c>
      <c r="V174" s="162" t="s">
        <v>86</v>
      </c>
      <c r="W174" s="162"/>
      <c r="X174" s="170" t="str">
        <f t="shared" si="19"/>
        <v>X</v>
      </c>
      <c r="Y174" s="171"/>
      <c r="Z174" s="172" t="str">
        <f t="shared" si="20"/>
        <v/>
      </c>
      <c r="AA174" s="141"/>
      <c r="AB174" s="6"/>
      <c r="AC174" s="6"/>
      <c r="AD174" s="6"/>
      <c r="AE174" s="4">
        <f t="shared" si="22"/>
        <v>1</v>
      </c>
      <c r="AF174" s="4">
        <f t="shared" si="23"/>
        <v>0</v>
      </c>
      <c r="AG174" s="4">
        <f t="shared" si="23"/>
        <v>0</v>
      </c>
      <c r="AH174" s="6"/>
      <c r="AJ174" s="1">
        <v>2</v>
      </c>
      <c r="AK174" t="str">
        <f t="shared" si="21"/>
        <v/>
      </c>
      <c r="AL174" s="1" t="s">
        <v>95</v>
      </c>
      <c r="AM174" t="str">
        <f t="shared" si="24"/>
        <v/>
      </c>
      <c r="AN174" s="1" t="s">
        <v>86</v>
      </c>
      <c r="AO174" t="str">
        <f t="shared" si="25"/>
        <v/>
      </c>
      <c r="AP174" s="1" t="s">
        <v>904</v>
      </c>
    </row>
    <row r="175" spans="1:42">
      <c r="A175" s="98" t="s">
        <v>86</v>
      </c>
      <c r="B175" s="220" t="s">
        <v>86</v>
      </c>
      <c r="C175" s="5" t="s">
        <v>1211</v>
      </c>
      <c r="D175" s="181"/>
      <c r="E175" s="204"/>
      <c r="F175" s="5" t="str">
        <f t="shared" ca="1" si="18"/>
        <v>PAD137</v>
      </c>
      <c r="G175" s="215"/>
      <c r="H175" s="240">
        <v>137</v>
      </c>
      <c r="I175" s="231">
        <v>2</v>
      </c>
      <c r="J175" s="9" t="s">
        <v>86</v>
      </c>
      <c r="K175" s="9" t="s">
        <v>86</v>
      </c>
      <c r="L175" s="9" t="s">
        <v>86</v>
      </c>
      <c r="M175" s="100" t="s">
        <v>86</v>
      </c>
      <c r="N175" s="9" t="s">
        <v>86</v>
      </c>
      <c r="O175" s="9" t="s">
        <v>86</v>
      </c>
      <c r="P175" s="10" t="s">
        <v>86</v>
      </c>
      <c r="Q175" s="31" t="s">
        <v>86</v>
      </c>
      <c r="R175" s="60" t="s">
        <v>86</v>
      </c>
      <c r="S175" s="9" t="s">
        <v>86</v>
      </c>
      <c r="T175" s="9" t="s">
        <v>86</v>
      </c>
      <c r="U175" s="103" t="s">
        <v>86</v>
      </c>
      <c r="V175" s="162" t="s">
        <v>86</v>
      </c>
      <c r="W175" s="162"/>
      <c r="X175" s="170" t="str">
        <f t="shared" si="19"/>
        <v/>
      </c>
      <c r="Y175" s="171"/>
      <c r="Z175" s="172" t="str">
        <f t="shared" si="20"/>
        <v/>
      </c>
      <c r="AA175" s="141"/>
      <c r="AB175" s="6"/>
      <c r="AC175" s="6"/>
      <c r="AD175" s="6"/>
      <c r="AE175" s="4">
        <f t="shared" si="22"/>
        <v>0</v>
      </c>
      <c r="AF175" s="4">
        <f t="shared" si="23"/>
        <v>0</v>
      </c>
      <c r="AG175" s="4">
        <f t="shared" si="23"/>
        <v>0</v>
      </c>
      <c r="AH175" s="6"/>
      <c r="AJ175" s="1">
        <v>2</v>
      </c>
      <c r="AK175" t="str">
        <f t="shared" si="21"/>
        <v/>
      </c>
      <c r="AL175" s="1" t="s">
        <v>86</v>
      </c>
      <c r="AM175" t="str">
        <f t="shared" si="24"/>
        <v/>
      </c>
      <c r="AN175" s="1" t="s">
        <v>86</v>
      </c>
      <c r="AO175" t="str">
        <f t="shared" si="25"/>
        <v/>
      </c>
      <c r="AP175" s="1" t="s">
        <v>904</v>
      </c>
    </row>
    <row r="176" spans="1:42">
      <c r="A176" s="98" t="s">
        <v>1072</v>
      </c>
      <c r="B176" s="220" t="s">
        <v>1212</v>
      </c>
      <c r="C176" s="5" t="s">
        <v>1213</v>
      </c>
      <c r="D176" s="181"/>
      <c r="E176" s="204"/>
      <c r="F176" s="5" t="str">
        <f t="shared" ca="1" si="18"/>
        <v/>
      </c>
      <c r="G176" s="215"/>
      <c r="H176" s="240">
        <v>138</v>
      </c>
      <c r="I176" s="229">
        <v>0</v>
      </c>
      <c r="J176" s="127" t="s">
        <v>583</v>
      </c>
      <c r="K176" s="21" t="s">
        <v>145</v>
      </c>
      <c r="L176" s="9" t="s">
        <v>86</v>
      </c>
      <c r="M176" s="100" t="s">
        <v>1214</v>
      </c>
      <c r="N176" s="9" t="s">
        <v>86</v>
      </c>
      <c r="O176" s="9" t="s">
        <v>86</v>
      </c>
      <c r="P176" s="10" t="s">
        <v>1215</v>
      </c>
      <c r="Q176" s="31" t="s">
        <v>1216</v>
      </c>
      <c r="R176" s="60" t="s">
        <v>86</v>
      </c>
      <c r="S176" s="59" t="s">
        <v>152</v>
      </c>
      <c r="T176" s="9" t="s">
        <v>86</v>
      </c>
      <c r="U176" s="103" t="s">
        <v>1217</v>
      </c>
      <c r="V176" s="162" t="s">
        <v>86</v>
      </c>
      <c r="W176" s="162"/>
      <c r="X176" s="170" t="str">
        <f t="shared" si="19"/>
        <v>X</v>
      </c>
      <c r="Y176" s="171"/>
      <c r="Z176" s="172" t="str">
        <f t="shared" si="20"/>
        <v>X</v>
      </c>
      <c r="AA176" s="141"/>
      <c r="AB176" s="6"/>
      <c r="AC176" s="6"/>
      <c r="AD176" s="6"/>
      <c r="AE176" s="4">
        <f t="shared" si="22"/>
        <v>1</v>
      </c>
      <c r="AF176" s="4">
        <f t="shared" si="23"/>
        <v>0</v>
      </c>
      <c r="AG176" s="4">
        <f t="shared" si="23"/>
        <v>1</v>
      </c>
      <c r="AH176" s="6"/>
      <c r="AJ176" s="1">
        <v>0</v>
      </c>
      <c r="AK176" t="str">
        <f t="shared" si="21"/>
        <v/>
      </c>
      <c r="AL176" s="1" t="s">
        <v>95</v>
      </c>
      <c r="AM176" t="str">
        <f t="shared" si="24"/>
        <v/>
      </c>
      <c r="AN176" s="1" t="s">
        <v>95</v>
      </c>
      <c r="AO176" t="str">
        <f t="shared" si="25"/>
        <v/>
      </c>
      <c r="AP176" s="1" t="s">
        <v>1218</v>
      </c>
    </row>
    <row r="177" spans="1:42">
      <c r="A177" s="98" t="s">
        <v>86</v>
      </c>
      <c r="B177" s="220" t="s">
        <v>720</v>
      </c>
      <c r="C177" s="5" t="s">
        <v>1219</v>
      </c>
      <c r="D177" s="216"/>
      <c r="E177" s="204"/>
      <c r="F177" s="5" t="str">
        <f t="shared" ca="1" si="18"/>
        <v/>
      </c>
      <c r="G177" s="215"/>
      <c r="H177" s="240">
        <v>139</v>
      </c>
      <c r="I177" s="229">
        <v>0</v>
      </c>
      <c r="J177" s="9" t="s">
        <v>86</v>
      </c>
      <c r="K177" s="9" t="s">
        <v>86</v>
      </c>
      <c r="L177" s="9" t="s">
        <v>86</v>
      </c>
      <c r="M177" s="100" t="s">
        <v>1220</v>
      </c>
      <c r="N177" s="9" t="s">
        <v>86</v>
      </c>
      <c r="O177" s="9" t="s">
        <v>86</v>
      </c>
      <c r="P177" s="10" t="s">
        <v>1221</v>
      </c>
      <c r="Q177" s="31" t="s">
        <v>1222</v>
      </c>
      <c r="R177" s="60" t="s">
        <v>86</v>
      </c>
      <c r="S177" s="9" t="s">
        <v>86</v>
      </c>
      <c r="T177" s="59" t="s">
        <v>152</v>
      </c>
      <c r="U177" s="103" t="s">
        <v>1223</v>
      </c>
      <c r="V177" s="162" t="s">
        <v>86</v>
      </c>
      <c r="W177" s="162"/>
      <c r="X177" s="170" t="str">
        <f t="shared" si="19"/>
        <v>X</v>
      </c>
      <c r="Y177" s="171"/>
      <c r="Z177" s="172" t="str">
        <f t="shared" si="20"/>
        <v/>
      </c>
      <c r="AA177" s="141"/>
      <c r="AB177" s="6"/>
      <c r="AC177" s="6"/>
      <c r="AD177" s="6"/>
      <c r="AE177" s="4">
        <f t="shared" si="22"/>
        <v>1</v>
      </c>
      <c r="AF177" s="4">
        <f t="shared" si="23"/>
        <v>0</v>
      </c>
      <c r="AG177" s="4">
        <f t="shared" si="23"/>
        <v>0</v>
      </c>
      <c r="AH177" s="6"/>
      <c r="AJ177" s="1">
        <v>0</v>
      </c>
      <c r="AK177" t="str">
        <f t="shared" si="21"/>
        <v/>
      </c>
      <c r="AL177" s="1" t="s">
        <v>95</v>
      </c>
      <c r="AM177" t="str">
        <f t="shared" si="24"/>
        <v/>
      </c>
      <c r="AN177" s="1" t="s">
        <v>86</v>
      </c>
      <c r="AO177" t="str">
        <f t="shared" si="25"/>
        <v/>
      </c>
      <c r="AP177" s="1" t="s">
        <v>1218</v>
      </c>
    </row>
    <row r="178" spans="1:42">
      <c r="A178" s="98" t="s">
        <v>86</v>
      </c>
      <c r="B178" s="220" t="s">
        <v>728</v>
      </c>
      <c r="C178" s="5" t="s">
        <v>1224</v>
      </c>
      <c r="D178" s="142"/>
      <c r="E178" s="204"/>
      <c r="F178" s="5" t="str">
        <f t="shared" ca="1" si="18"/>
        <v/>
      </c>
      <c r="G178" s="215"/>
      <c r="H178" s="240">
        <v>140</v>
      </c>
      <c r="I178" s="231">
        <v>2</v>
      </c>
      <c r="J178" s="9" t="s">
        <v>86</v>
      </c>
      <c r="K178" s="14" t="s">
        <v>1225</v>
      </c>
      <c r="L178" s="9" t="s">
        <v>86</v>
      </c>
      <c r="M178" s="100" t="s">
        <v>1226</v>
      </c>
      <c r="N178" s="9" t="s">
        <v>86</v>
      </c>
      <c r="O178" s="9" t="s">
        <v>86</v>
      </c>
      <c r="P178" s="10" t="s">
        <v>1227</v>
      </c>
      <c r="Q178" s="31" t="s">
        <v>1228</v>
      </c>
      <c r="R178" s="60" t="s">
        <v>86</v>
      </c>
      <c r="S178" s="9" t="s">
        <v>86</v>
      </c>
      <c r="T178" s="9" t="s">
        <v>86</v>
      </c>
      <c r="U178" s="103" t="s">
        <v>1229</v>
      </c>
      <c r="V178" s="162" t="s">
        <v>86</v>
      </c>
      <c r="W178" s="162"/>
      <c r="X178" s="170" t="str">
        <f t="shared" si="19"/>
        <v>X</v>
      </c>
      <c r="Y178" s="171"/>
      <c r="Z178" s="172" t="str">
        <f t="shared" si="20"/>
        <v/>
      </c>
      <c r="AA178" s="141"/>
      <c r="AB178" s="6"/>
      <c r="AC178" s="6"/>
      <c r="AD178" s="6"/>
      <c r="AE178" s="4">
        <f t="shared" si="22"/>
        <v>1</v>
      </c>
      <c r="AF178" s="4">
        <f t="shared" si="23"/>
        <v>0</v>
      </c>
      <c r="AG178" s="4">
        <f t="shared" si="23"/>
        <v>0</v>
      </c>
      <c r="AH178" s="6"/>
      <c r="AJ178" s="1">
        <v>2</v>
      </c>
      <c r="AK178" t="str">
        <f t="shared" si="21"/>
        <v/>
      </c>
      <c r="AL178" s="1" t="s">
        <v>95</v>
      </c>
      <c r="AM178" t="str">
        <f t="shared" si="24"/>
        <v/>
      </c>
      <c r="AN178" s="1" t="s">
        <v>86</v>
      </c>
      <c r="AO178" t="str">
        <f t="shared" si="25"/>
        <v/>
      </c>
      <c r="AP178" s="1" t="s">
        <v>904</v>
      </c>
    </row>
    <row r="179" spans="1:42">
      <c r="A179" s="98" t="s">
        <v>86</v>
      </c>
      <c r="B179" s="220" t="s">
        <v>1128</v>
      </c>
      <c r="C179" s="5" t="s">
        <v>1230</v>
      </c>
      <c r="D179" s="181"/>
      <c r="E179" s="204"/>
      <c r="F179" s="5" t="str">
        <f t="shared" ca="1" si="18"/>
        <v/>
      </c>
      <c r="G179" s="215"/>
      <c r="H179" s="240">
        <v>141</v>
      </c>
      <c r="I179" s="231">
        <v>2</v>
      </c>
      <c r="J179" s="9" t="s">
        <v>86</v>
      </c>
      <c r="K179" s="14" t="s">
        <v>1231</v>
      </c>
      <c r="L179" s="9" t="s">
        <v>86</v>
      </c>
      <c r="M179" s="100" t="s">
        <v>1232</v>
      </c>
      <c r="N179" s="9" t="s">
        <v>86</v>
      </c>
      <c r="O179" s="9" t="s">
        <v>86</v>
      </c>
      <c r="P179" s="10" t="s">
        <v>1233</v>
      </c>
      <c r="Q179" s="31" t="s">
        <v>1234</v>
      </c>
      <c r="R179" s="60" t="s">
        <v>86</v>
      </c>
      <c r="S179" s="9" t="s">
        <v>86</v>
      </c>
      <c r="T179" s="9" t="s">
        <v>86</v>
      </c>
      <c r="U179" s="103" t="s">
        <v>1235</v>
      </c>
      <c r="V179" s="162" t="s">
        <v>86</v>
      </c>
      <c r="W179" s="162"/>
      <c r="X179" s="170" t="str">
        <f t="shared" si="19"/>
        <v>X</v>
      </c>
      <c r="Y179" s="171"/>
      <c r="Z179" s="172" t="str">
        <f t="shared" si="20"/>
        <v/>
      </c>
      <c r="AA179" s="141"/>
      <c r="AB179" s="6"/>
      <c r="AC179" s="6"/>
      <c r="AD179" s="6"/>
      <c r="AE179" s="4">
        <f t="shared" si="22"/>
        <v>1</v>
      </c>
      <c r="AF179" s="4">
        <f t="shared" si="23"/>
        <v>0</v>
      </c>
      <c r="AG179" s="4">
        <f t="shared" si="23"/>
        <v>0</v>
      </c>
      <c r="AH179" s="6"/>
      <c r="AJ179" s="1">
        <v>2</v>
      </c>
      <c r="AK179" t="str">
        <f t="shared" si="21"/>
        <v/>
      </c>
      <c r="AL179" s="1" t="s">
        <v>95</v>
      </c>
      <c r="AM179" t="str">
        <f t="shared" si="24"/>
        <v/>
      </c>
      <c r="AN179" s="1" t="s">
        <v>86</v>
      </c>
      <c r="AO179" t="str">
        <f t="shared" si="25"/>
        <v/>
      </c>
      <c r="AP179" s="1" t="s">
        <v>904</v>
      </c>
    </row>
    <row r="180" spans="1:42">
      <c r="A180" s="98" t="s">
        <v>1236</v>
      </c>
      <c r="B180" s="220" t="s">
        <v>1009</v>
      </c>
      <c r="C180" s="5" t="s">
        <v>1237</v>
      </c>
      <c r="D180" s="216"/>
      <c r="E180" s="204"/>
      <c r="F180" s="5" t="str">
        <f t="shared" ca="1" si="18"/>
        <v/>
      </c>
      <c r="G180" s="215"/>
      <c r="H180" s="240">
        <v>142</v>
      </c>
      <c r="I180" s="233">
        <v>1</v>
      </c>
      <c r="J180" s="11" t="s">
        <v>84</v>
      </c>
      <c r="K180" s="9" t="s">
        <v>86</v>
      </c>
      <c r="L180" s="9" t="s">
        <v>86</v>
      </c>
      <c r="M180" s="100" t="s">
        <v>1238</v>
      </c>
      <c r="N180" s="9" t="s">
        <v>86</v>
      </c>
      <c r="O180" s="9" t="s">
        <v>86</v>
      </c>
      <c r="P180" s="10" t="s">
        <v>1239</v>
      </c>
      <c r="Q180" s="31" t="s">
        <v>1240</v>
      </c>
      <c r="R180" s="60" t="s">
        <v>86</v>
      </c>
      <c r="S180" s="9" t="s">
        <v>86</v>
      </c>
      <c r="T180" s="9" t="s">
        <v>86</v>
      </c>
      <c r="U180" s="103" t="s">
        <v>1241</v>
      </c>
      <c r="V180" s="162" t="s">
        <v>86</v>
      </c>
      <c r="W180" s="162"/>
      <c r="X180" s="170" t="str">
        <f t="shared" si="19"/>
        <v>X</v>
      </c>
      <c r="Y180" s="171"/>
      <c r="Z180" s="172" t="str">
        <f t="shared" si="20"/>
        <v>X</v>
      </c>
      <c r="AA180" s="141"/>
      <c r="AB180" s="6"/>
      <c r="AC180" s="6"/>
      <c r="AD180" s="6"/>
      <c r="AE180" s="4">
        <f t="shared" si="22"/>
        <v>1</v>
      </c>
      <c r="AF180" s="4">
        <f t="shared" si="23"/>
        <v>0</v>
      </c>
      <c r="AG180" s="4">
        <f t="shared" si="23"/>
        <v>1</v>
      </c>
      <c r="AH180" s="6"/>
      <c r="AJ180" s="1">
        <v>1</v>
      </c>
      <c r="AK180" t="str">
        <f t="shared" si="21"/>
        <v/>
      </c>
      <c r="AL180" s="1" t="s">
        <v>95</v>
      </c>
      <c r="AM180" t="str">
        <f t="shared" si="24"/>
        <v/>
      </c>
      <c r="AN180" s="1" t="s">
        <v>95</v>
      </c>
      <c r="AO180" t="str">
        <f t="shared" si="25"/>
        <v/>
      </c>
      <c r="AP180" s="1" t="s">
        <v>486</v>
      </c>
    </row>
    <row r="181" spans="1:42">
      <c r="A181" s="98" t="s">
        <v>512</v>
      </c>
      <c r="B181" s="220" t="s">
        <v>1037</v>
      </c>
      <c r="C181" s="5" t="s">
        <v>1242</v>
      </c>
      <c r="D181" s="216"/>
      <c r="E181" s="204"/>
      <c r="F181" s="5" t="str">
        <f t="shared" ca="1" si="18"/>
        <v/>
      </c>
      <c r="G181" s="215"/>
      <c r="H181" s="240">
        <v>143</v>
      </c>
      <c r="I181" s="233">
        <v>1</v>
      </c>
      <c r="J181" s="11" t="s">
        <v>100</v>
      </c>
      <c r="K181" s="9" t="s">
        <v>86</v>
      </c>
      <c r="L181" s="9" t="s">
        <v>86</v>
      </c>
      <c r="M181" s="100" t="s">
        <v>1243</v>
      </c>
      <c r="N181" s="9" t="s">
        <v>86</v>
      </c>
      <c r="O181" s="9" t="s">
        <v>86</v>
      </c>
      <c r="P181" s="10" t="s">
        <v>1244</v>
      </c>
      <c r="Q181" s="31" t="s">
        <v>1245</v>
      </c>
      <c r="R181" s="60" t="s">
        <v>86</v>
      </c>
      <c r="S181" s="9" t="s">
        <v>86</v>
      </c>
      <c r="T181" s="9" t="s">
        <v>86</v>
      </c>
      <c r="U181" s="103" t="s">
        <v>1246</v>
      </c>
      <c r="V181" s="162" t="s">
        <v>86</v>
      </c>
      <c r="W181" s="162"/>
      <c r="X181" s="170" t="str">
        <f t="shared" si="19"/>
        <v>X</v>
      </c>
      <c r="Y181" s="171"/>
      <c r="Z181" s="172" t="str">
        <f t="shared" si="20"/>
        <v>X</v>
      </c>
      <c r="AA181" s="141"/>
      <c r="AB181" s="6"/>
      <c r="AC181" s="6"/>
      <c r="AD181" s="6"/>
      <c r="AE181" s="4">
        <f t="shared" si="22"/>
        <v>1</v>
      </c>
      <c r="AF181" s="4">
        <f t="shared" si="23"/>
        <v>0</v>
      </c>
      <c r="AG181" s="4">
        <f t="shared" si="23"/>
        <v>1</v>
      </c>
      <c r="AH181" s="6"/>
      <c r="AJ181" s="1">
        <v>1</v>
      </c>
      <c r="AK181" t="str">
        <f t="shared" si="21"/>
        <v/>
      </c>
      <c r="AL181" s="1" t="s">
        <v>95</v>
      </c>
      <c r="AM181" t="str">
        <f t="shared" si="24"/>
        <v/>
      </c>
      <c r="AN181" s="1" t="s">
        <v>95</v>
      </c>
      <c r="AO181" t="str">
        <f t="shared" si="25"/>
        <v/>
      </c>
      <c r="AP181" s="1" t="s">
        <v>486</v>
      </c>
    </row>
    <row r="182" spans="1:42">
      <c r="A182" s="98" t="s">
        <v>1247</v>
      </c>
      <c r="B182" s="220" t="s">
        <v>1051</v>
      </c>
      <c r="C182" s="5" t="s">
        <v>1248</v>
      </c>
      <c r="D182" s="216"/>
      <c r="E182" s="204"/>
      <c r="F182" s="5" t="str">
        <f t="shared" ca="1" si="18"/>
        <v/>
      </c>
      <c r="G182" s="215"/>
      <c r="H182" s="240">
        <v>144</v>
      </c>
      <c r="I182" s="233">
        <v>1</v>
      </c>
      <c r="J182" s="11" t="s">
        <v>115</v>
      </c>
      <c r="K182" s="9" t="s">
        <v>86</v>
      </c>
      <c r="L182" s="9" t="s">
        <v>86</v>
      </c>
      <c r="M182" s="100" t="s">
        <v>1249</v>
      </c>
      <c r="N182" s="9" t="s">
        <v>86</v>
      </c>
      <c r="O182" s="9" t="s">
        <v>86</v>
      </c>
      <c r="P182" s="10" t="s">
        <v>1250</v>
      </c>
      <c r="Q182" s="31" t="s">
        <v>1251</v>
      </c>
      <c r="R182" s="60" t="s">
        <v>86</v>
      </c>
      <c r="S182" s="9" t="s">
        <v>86</v>
      </c>
      <c r="T182" s="9" t="s">
        <v>86</v>
      </c>
      <c r="U182" s="103" t="s">
        <v>1252</v>
      </c>
      <c r="V182" s="162" t="s">
        <v>86</v>
      </c>
      <c r="W182" s="162"/>
      <c r="X182" s="170" t="str">
        <f t="shared" si="19"/>
        <v>X</v>
      </c>
      <c r="Y182" s="171"/>
      <c r="Z182" s="172" t="str">
        <f t="shared" si="20"/>
        <v>X</v>
      </c>
      <c r="AA182" s="141"/>
      <c r="AB182" s="6"/>
      <c r="AC182" s="6"/>
      <c r="AD182" s="6"/>
      <c r="AE182" s="4">
        <f t="shared" si="22"/>
        <v>1</v>
      </c>
      <c r="AF182" s="4">
        <f t="shared" si="23"/>
        <v>0</v>
      </c>
      <c r="AG182" s="4">
        <f t="shared" si="23"/>
        <v>1</v>
      </c>
      <c r="AH182" s="6"/>
      <c r="AJ182" s="1">
        <v>1</v>
      </c>
      <c r="AK182" t="str">
        <f t="shared" si="21"/>
        <v/>
      </c>
      <c r="AL182" s="1" t="s">
        <v>95</v>
      </c>
      <c r="AM182" t="str">
        <f t="shared" si="24"/>
        <v/>
      </c>
      <c r="AN182" s="1" t="s">
        <v>95</v>
      </c>
      <c r="AO182" t="str">
        <f t="shared" si="25"/>
        <v/>
      </c>
      <c r="AP182" s="1" t="s">
        <v>486</v>
      </c>
    </row>
    <row r="183" spans="1:42">
      <c r="A183" s="98" t="s">
        <v>1253</v>
      </c>
      <c r="B183" s="220" t="s">
        <v>527</v>
      </c>
      <c r="C183" s="5" t="s">
        <v>1254</v>
      </c>
      <c r="D183" s="216"/>
      <c r="E183" s="204"/>
      <c r="F183" s="5" t="str">
        <f t="shared" ca="1" si="18"/>
        <v/>
      </c>
      <c r="G183" s="215"/>
      <c r="H183" s="240">
        <v>145</v>
      </c>
      <c r="I183" s="233">
        <v>1</v>
      </c>
      <c r="J183" s="11" t="s">
        <v>129</v>
      </c>
      <c r="K183" s="9" t="s">
        <v>86</v>
      </c>
      <c r="L183" s="9" t="s">
        <v>86</v>
      </c>
      <c r="M183" s="100" t="s">
        <v>1255</v>
      </c>
      <c r="N183" s="9" t="s">
        <v>86</v>
      </c>
      <c r="O183" s="9" t="s">
        <v>86</v>
      </c>
      <c r="P183" s="10" t="s">
        <v>1256</v>
      </c>
      <c r="Q183" s="31" t="s">
        <v>1257</v>
      </c>
      <c r="R183" s="60" t="s">
        <v>86</v>
      </c>
      <c r="S183" s="9" t="s">
        <v>86</v>
      </c>
      <c r="T183" s="9" t="s">
        <v>86</v>
      </c>
      <c r="U183" s="103" t="s">
        <v>1258</v>
      </c>
      <c r="V183" s="162" t="s">
        <v>86</v>
      </c>
      <c r="W183" s="162"/>
      <c r="X183" s="170" t="str">
        <f t="shared" si="19"/>
        <v>X</v>
      </c>
      <c r="Y183" s="171"/>
      <c r="Z183" s="172" t="str">
        <f t="shared" si="20"/>
        <v>X</v>
      </c>
      <c r="AA183" s="141"/>
      <c r="AB183" s="6"/>
      <c r="AC183" s="6"/>
      <c r="AD183" s="6"/>
      <c r="AE183" s="4">
        <f t="shared" si="22"/>
        <v>1</v>
      </c>
      <c r="AF183" s="4">
        <f t="shared" si="23"/>
        <v>0</v>
      </c>
      <c r="AG183" s="4">
        <f t="shared" si="23"/>
        <v>1</v>
      </c>
      <c r="AH183" s="6"/>
      <c r="AJ183" s="1">
        <v>1</v>
      </c>
      <c r="AK183" t="str">
        <f t="shared" si="21"/>
        <v/>
      </c>
      <c r="AL183" s="1" t="s">
        <v>95</v>
      </c>
      <c r="AM183" t="str">
        <f t="shared" si="24"/>
        <v/>
      </c>
      <c r="AN183" s="1" t="s">
        <v>95</v>
      </c>
      <c r="AO183" t="str">
        <f t="shared" si="25"/>
        <v/>
      </c>
      <c r="AP183" s="1" t="s">
        <v>486</v>
      </c>
    </row>
    <row r="184" spans="1:42">
      <c r="A184" s="98" t="s">
        <v>619</v>
      </c>
      <c r="B184" s="220" t="s">
        <v>478</v>
      </c>
      <c r="C184" s="5" t="s">
        <v>1259</v>
      </c>
      <c r="D184" s="216"/>
      <c r="E184" s="204"/>
      <c r="F184" s="5" t="str">
        <f t="shared" ca="1" si="18"/>
        <v/>
      </c>
      <c r="G184" s="215"/>
      <c r="H184" s="240">
        <v>146</v>
      </c>
      <c r="I184" s="233">
        <v>1</v>
      </c>
      <c r="J184" s="11" t="s">
        <v>143</v>
      </c>
      <c r="K184" s="9" t="s">
        <v>86</v>
      </c>
      <c r="L184" s="9" t="s">
        <v>86</v>
      </c>
      <c r="M184" s="100" t="s">
        <v>1260</v>
      </c>
      <c r="N184" s="9" t="s">
        <v>86</v>
      </c>
      <c r="O184" s="9" t="s">
        <v>86</v>
      </c>
      <c r="P184" s="10" t="s">
        <v>1261</v>
      </c>
      <c r="Q184" s="31" t="s">
        <v>1262</v>
      </c>
      <c r="R184" s="60" t="s">
        <v>86</v>
      </c>
      <c r="S184" s="9" t="s">
        <v>86</v>
      </c>
      <c r="T184" s="9" t="s">
        <v>86</v>
      </c>
      <c r="U184" s="103" t="s">
        <v>1263</v>
      </c>
      <c r="V184" s="162" t="s">
        <v>86</v>
      </c>
      <c r="W184" s="162"/>
      <c r="X184" s="170" t="str">
        <f t="shared" si="19"/>
        <v>X</v>
      </c>
      <c r="Y184" s="171"/>
      <c r="Z184" s="172" t="str">
        <f t="shared" si="20"/>
        <v>X</v>
      </c>
      <c r="AA184" s="141"/>
      <c r="AB184" s="6"/>
      <c r="AC184" s="6"/>
      <c r="AD184" s="6"/>
      <c r="AE184" s="4">
        <f t="shared" si="22"/>
        <v>1</v>
      </c>
      <c r="AF184" s="4">
        <f t="shared" si="23"/>
        <v>0</v>
      </c>
      <c r="AG184" s="4">
        <f t="shared" si="23"/>
        <v>1</v>
      </c>
      <c r="AH184" s="6"/>
      <c r="AJ184" s="1">
        <v>1</v>
      </c>
      <c r="AK184" t="str">
        <f t="shared" si="21"/>
        <v/>
      </c>
      <c r="AL184" s="1" t="s">
        <v>95</v>
      </c>
      <c r="AM184" t="str">
        <f t="shared" si="24"/>
        <v/>
      </c>
      <c r="AN184" s="1" t="s">
        <v>95</v>
      </c>
      <c r="AO184" t="str">
        <f t="shared" si="25"/>
        <v/>
      </c>
      <c r="AP184" s="1" t="s">
        <v>486</v>
      </c>
    </row>
    <row r="185" spans="1:42">
      <c r="A185" s="98" t="s">
        <v>1136</v>
      </c>
      <c r="B185" s="220" t="s">
        <v>1058</v>
      </c>
      <c r="C185" s="5" t="s">
        <v>1264</v>
      </c>
      <c r="D185" s="216"/>
      <c r="E185" s="204"/>
      <c r="F185" s="5" t="str">
        <f t="shared" ca="1" si="18"/>
        <v/>
      </c>
      <c r="G185" s="215"/>
      <c r="H185" s="240">
        <v>147</v>
      </c>
      <c r="I185" s="233">
        <v>1</v>
      </c>
      <c r="J185" s="9" t="s">
        <v>531</v>
      </c>
      <c r="K185" s="9" t="s">
        <v>86</v>
      </c>
      <c r="L185" s="9" t="s">
        <v>86</v>
      </c>
      <c r="M185" s="100" t="s">
        <v>1265</v>
      </c>
      <c r="N185" s="9" t="s">
        <v>86</v>
      </c>
      <c r="O185" s="9" t="s">
        <v>86</v>
      </c>
      <c r="P185" s="10" t="s">
        <v>1266</v>
      </c>
      <c r="Q185" s="31" t="s">
        <v>1267</v>
      </c>
      <c r="R185" s="60" t="s">
        <v>86</v>
      </c>
      <c r="S185" s="62" t="s">
        <v>234</v>
      </c>
      <c r="T185" s="104" t="s">
        <v>396</v>
      </c>
      <c r="U185" s="103" t="s">
        <v>1268</v>
      </c>
      <c r="V185" s="162" t="s">
        <v>86</v>
      </c>
      <c r="W185" s="162"/>
      <c r="X185" s="170" t="str">
        <f t="shared" si="19"/>
        <v>X</v>
      </c>
      <c r="Y185" s="171"/>
      <c r="Z185" s="172" t="str">
        <f t="shared" si="20"/>
        <v>X</v>
      </c>
      <c r="AA185" s="141"/>
      <c r="AB185" s="6"/>
      <c r="AC185" s="6"/>
      <c r="AD185" s="6"/>
      <c r="AE185" s="4">
        <f t="shared" si="22"/>
        <v>1</v>
      </c>
      <c r="AF185" s="4">
        <f t="shared" si="23"/>
        <v>0</v>
      </c>
      <c r="AG185" s="4">
        <f t="shared" si="23"/>
        <v>1</v>
      </c>
      <c r="AH185" s="6"/>
      <c r="AJ185" s="1">
        <v>1</v>
      </c>
      <c r="AK185" t="str">
        <f t="shared" si="21"/>
        <v/>
      </c>
      <c r="AL185" s="1" t="s">
        <v>95</v>
      </c>
      <c r="AM185" t="str">
        <f t="shared" si="24"/>
        <v/>
      </c>
      <c r="AN185" s="1" t="s">
        <v>95</v>
      </c>
      <c r="AO185" t="str">
        <f t="shared" si="25"/>
        <v/>
      </c>
      <c r="AP185" s="1" t="s">
        <v>433</v>
      </c>
    </row>
    <row r="186" spans="1:42">
      <c r="A186" s="98" t="s">
        <v>86</v>
      </c>
      <c r="B186" s="220" t="s">
        <v>1164</v>
      </c>
      <c r="C186" s="5" t="s">
        <v>1269</v>
      </c>
      <c r="D186" s="181"/>
      <c r="E186" s="204"/>
      <c r="F186" s="5" t="str">
        <f t="shared" ca="1" si="18"/>
        <v/>
      </c>
      <c r="G186" s="215"/>
      <c r="H186" s="240">
        <v>148</v>
      </c>
      <c r="I186" s="231">
        <v>2</v>
      </c>
      <c r="J186" s="9" t="s">
        <v>86</v>
      </c>
      <c r="K186" s="14" t="s">
        <v>1270</v>
      </c>
      <c r="L186" s="159" t="s">
        <v>1271</v>
      </c>
      <c r="M186" s="100" t="s">
        <v>1272</v>
      </c>
      <c r="N186" s="9" t="s">
        <v>86</v>
      </c>
      <c r="O186" s="9" t="s">
        <v>86</v>
      </c>
      <c r="P186" s="10" t="s">
        <v>1273</v>
      </c>
      <c r="Q186" s="31" t="s">
        <v>1274</v>
      </c>
      <c r="R186" s="60" t="s">
        <v>86</v>
      </c>
      <c r="S186" s="9" t="s">
        <v>86</v>
      </c>
      <c r="T186" s="9" t="s">
        <v>86</v>
      </c>
      <c r="U186" s="103" t="s">
        <v>1275</v>
      </c>
      <c r="V186" s="162" t="s">
        <v>86</v>
      </c>
      <c r="W186" s="162"/>
      <c r="X186" s="170" t="str">
        <f t="shared" si="19"/>
        <v>X</v>
      </c>
      <c r="Y186" s="171"/>
      <c r="Z186" s="172" t="str">
        <f t="shared" si="20"/>
        <v/>
      </c>
      <c r="AA186" s="141"/>
      <c r="AB186" s="6"/>
      <c r="AC186" s="6"/>
      <c r="AD186" s="6"/>
      <c r="AE186" s="4">
        <f t="shared" si="22"/>
        <v>1</v>
      </c>
      <c r="AF186" s="4">
        <f t="shared" si="23"/>
        <v>0</v>
      </c>
      <c r="AG186" s="4">
        <f t="shared" si="23"/>
        <v>0</v>
      </c>
      <c r="AH186" s="6"/>
      <c r="AJ186" s="1">
        <v>2</v>
      </c>
      <c r="AK186" t="str">
        <f t="shared" si="21"/>
        <v/>
      </c>
      <c r="AL186" s="1" t="s">
        <v>95</v>
      </c>
      <c r="AM186" t="str">
        <f t="shared" si="24"/>
        <v/>
      </c>
      <c r="AN186" s="1" t="s">
        <v>86</v>
      </c>
      <c r="AO186" t="str">
        <f t="shared" si="25"/>
        <v/>
      </c>
      <c r="AP186" s="1" t="s">
        <v>904</v>
      </c>
    </row>
    <row r="187" spans="1:42">
      <c r="A187" s="98" t="s">
        <v>86</v>
      </c>
      <c r="B187" s="220" t="s">
        <v>1044</v>
      </c>
      <c r="C187" s="5" t="s">
        <v>1276</v>
      </c>
      <c r="D187" s="181"/>
      <c r="E187" s="204"/>
      <c r="F187" s="5" t="str">
        <f t="shared" ca="1" si="18"/>
        <v/>
      </c>
      <c r="G187" s="215"/>
      <c r="H187" s="240">
        <v>149</v>
      </c>
      <c r="I187" s="231">
        <v>2</v>
      </c>
      <c r="J187" s="9" t="s">
        <v>86</v>
      </c>
      <c r="K187" s="14" t="s">
        <v>1277</v>
      </c>
      <c r="L187" s="159" t="s">
        <v>1278</v>
      </c>
      <c r="M187" s="100" t="s">
        <v>1279</v>
      </c>
      <c r="N187" s="9" t="s">
        <v>86</v>
      </c>
      <c r="O187" s="9" t="s">
        <v>86</v>
      </c>
      <c r="P187" s="10" t="s">
        <v>1280</v>
      </c>
      <c r="Q187" s="31" t="s">
        <v>1281</v>
      </c>
      <c r="R187" s="60" t="s">
        <v>86</v>
      </c>
      <c r="S187" s="9" t="s">
        <v>86</v>
      </c>
      <c r="T187" s="9" t="s">
        <v>86</v>
      </c>
      <c r="U187" s="103" t="s">
        <v>1282</v>
      </c>
      <c r="V187" s="162" t="s">
        <v>86</v>
      </c>
      <c r="W187" s="162"/>
      <c r="X187" s="170" t="str">
        <f t="shared" si="19"/>
        <v>X</v>
      </c>
      <c r="Y187" s="171"/>
      <c r="Z187" s="172" t="str">
        <f t="shared" si="20"/>
        <v/>
      </c>
      <c r="AA187" s="141"/>
      <c r="AB187" s="6"/>
      <c r="AC187" s="6"/>
      <c r="AD187" s="6"/>
      <c r="AE187" s="4">
        <f t="shared" si="22"/>
        <v>1</v>
      </c>
      <c r="AF187" s="4">
        <f t="shared" si="23"/>
        <v>0</v>
      </c>
      <c r="AG187" s="4">
        <f t="shared" si="23"/>
        <v>0</v>
      </c>
      <c r="AH187" s="6"/>
      <c r="AJ187" s="1">
        <v>2</v>
      </c>
      <c r="AK187" t="str">
        <f t="shared" si="21"/>
        <v/>
      </c>
      <c r="AL187" s="1" t="s">
        <v>95</v>
      </c>
      <c r="AM187" t="str">
        <f t="shared" si="24"/>
        <v/>
      </c>
      <c r="AN187" s="1" t="s">
        <v>86</v>
      </c>
      <c r="AO187" t="str">
        <f t="shared" si="25"/>
        <v/>
      </c>
      <c r="AP187" s="1" t="s">
        <v>904</v>
      </c>
    </row>
    <row r="188" spans="1:42">
      <c r="A188" s="98" t="s">
        <v>86</v>
      </c>
      <c r="B188" s="220" t="s">
        <v>1002</v>
      </c>
      <c r="C188" s="5" t="s">
        <v>1283</v>
      </c>
      <c r="D188" s="181"/>
      <c r="E188" s="204"/>
      <c r="F188" s="5" t="str">
        <f t="shared" ca="1" si="18"/>
        <v/>
      </c>
      <c r="G188" s="215"/>
      <c r="H188" s="240">
        <v>150</v>
      </c>
      <c r="I188" s="231">
        <v>2</v>
      </c>
      <c r="J188" s="9" t="s">
        <v>86</v>
      </c>
      <c r="K188" s="14" t="s">
        <v>1284</v>
      </c>
      <c r="L188" s="159" t="s">
        <v>1285</v>
      </c>
      <c r="M188" s="100" t="s">
        <v>1286</v>
      </c>
      <c r="N188" s="9" t="s">
        <v>86</v>
      </c>
      <c r="O188" s="9" t="s">
        <v>86</v>
      </c>
      <c r="P188" s="10" t="s">
        <v>1287</v>
      </c>
      <c r="Q188" s="31" t="s">
        <v>1288</v>
      </c>
      <c r="R188" s="60" t="s">
        <v>86</v>
      </c>
      <c r="S188" s="9" t="s">
        <v>86</v>
      </c>
      <c r="T188" s="9" t="s">
        <v>86</v>
      </c>
      <c r="U188" s="103" t="s">
        <v>1289</v>
      </c>
      <c r="V188" s="162" t="s">
        <v>86</v>
      </c>
      <c r="W188" s="162"/>
      <c r="X188" s="170" t="str">
        <f t="shared" si="19"/>
        <v>X</v>
      </c>
      <c r="Y188" s="171"/>
      <c r="Z188" s="172" t="str">
        <f t="shared" si="20"/>
        <v/>
      </c>
      <c r="AA188" s="141"/>
      <c r="AB188" s="6"/>
      <c r="AC188" s="6"/>
      <c r="AD188" s="6"/>
      <c r="AE188" s="4">
        <f t="shared" si="22"/>
        <v>1</v>
      </c>
      <c r="AF188" s="4">
        <f t="shared" si="23"/>
        <v>0</v>
      </c>
      <c r="AG188" s="4">
        <f t="shared" si="23"/>
        <v>0</v>
      </c>
      <c r="AH188" s="6"/>
      <c r="AJ188" s="1">
        <v>2</v>
      </c>
      <c r="AK188" t="str">
        <f t="shared" si="21"/>
        <v/>
      </c>
      <c r="AL188" s="1" t="s">
        <v>95</v>
      </c>
      <c r="AM188" t="str">
        <f t="shared" si="24"/>
        <v/>
      </c>
      <c r="AN188" s="1" t="s">
        <v>86</v>
      </c>
      <c r="AO188" t="str">
        <f t="shared" si="25"/>
        <v/>
      </c>
      <c r="AP188" s="1" t="s">
        <v>904</v>
      </c>
    </row>
    <row r="189" spans="1:42">
      <c r="A189" s="98" t="s">
        <v>86</v>
      </c>
      <c r="B189" s="220" t="s">
        <v>691</v>
      </c>
      <c r="C189" s="5" t="s">
        <v>1290</v>
      </c>
      <c r="D189" s="216"/>
      <c r="E189" s="204"/>
      <c r="F189" s="5" t="str">
        <f t="shared" ca="1" si="18"/>
        <v/>
      </c>
      <c r="G189" s="215"/>
      <c r="H189" s="240">
        <v>151</v>
      </c>
      <c r="I189" s="231">
        <v>2</v>
      </c>
      <c r="J189" s="9" t="s">
        <v>86</v>
      </c>
      <c r="K189" s="14" t="s">
        <v>1291</v>
      </c>
      <c r="L189" s="159" t="s">
        <v>1292</v>
      </c>
      <c r="M189" s="100" t="s">
        <v>1293</v>
      </c>
      <c r="N189" s="9" t="s">
        <v>86</v>
      </c>
      <c r="O189" s="9" t="s">
        <v>86</v>
      </c>
      <c r="P189" s="10" t="s">
        <v>1294</v>
      </c>
      <c r="Q189" s="31" t="s">
        <v>1295</v>
      </c>
      <c r="R189" s="60" t="s">
        <v>86</v>
      </c>
      <c r="S189" s="9" t="s">
        <v>86</v>
      </c>
      <c r="T189" s="9" t="s">
        <v>86</v>
      </c>
      <c r="U189" s="103" t="s">
        <v>1296</v>
      </c>
      <c r="V189" s="162" t="s">
        <v>86</v>
      </c>
      <c r="W189" s="162"/>
      <c r="X189" s="170" t="str">
        <f t="shared" si="19"/>
        <v>X</v>
      </c>
      <c r="Y189" s="171"/>
      <c r="Z189" s="172" t="str">
        <f t="shared" si="20"/>
        <v/>
      </c>
      <c r="AA189" s="141"/>
      <c r="AB189" s="6"/>
      <c r="AC189" s="6"/>
      <c r="AD189" s="6"/>
      <c r="AE189" s="4">
        <f t="shared" si="22"/>
        <v>1</v>
      </c>
      <c r="AF189" s="4">
        <f t="shared" si="23"/>
        <v>0</v>
      </c>
      <c r="AG189" s="4">
        <f t="shared" si="23"/>
        <v>0</v>
      </c>
      <c r="AH189" s="6"/>
      <c r="AJ189" s="1">
        <v>2</v>
      </c>
      <c r="AK189" t="str">
        <f t="shared" si="21"/>
        <v/>
      </c>
      <c r="AL189" s="1" t="s">
        <v>95</v>
      </c>
      <c r="AM189" t="str">
        <f t="shared" si="24"/>
        <v/>
      </c>
      <c r="AN189" s="1" t="s">
        <v>86</v>
      </c>
      <c r="AO189" t="str">
        <f t="shared" si="25"/>
        <v/>
      </c>
      <c r="AP189" s="1" t="s">
        <v>904</v>
      </c>
    </row>
    <row r="190" spans="1:42">
      <c r="A190" s="98" t="s">
        <v>86</v>
      </c>
      <c r="B190" s="220" t="s">
        <v>536</v>
      </c>
      <c r="C190" s="5" t="s">
        <v>1297</v>
      </c>
      <c r="D190" s="216"/>
      <c r="E190" s="204"/>
      <c r="F190" s="5" t="str">
        <f t="shared" ca="1" si="18"/>
        <v/>
      </c>
      <c r="G190" s="215"/>
      <c r="H190" s="240">
        <v>152</v>
      </c>
      <c r="I190" s="231">
        <v>2</v>
      </c>
      <c r="J190" s="9" t="s">
        <v>86</v>
      </c>
      <c r="K190" s="14" t="s">
        <v>1298</v>
      </c>
      <c r="L190" s="159" t="s">
        <v>1299</v>
      </c>
      <c r="M190" s="100" t="s">
        <v>1300</v>
      </c>
      <c r="N190" s="9" t="s">
        <v>86</v>
      </c>
      <c r="O190" s="9" t="s">
        <v>86</v>
      </c>
      <c r="P190" s="10" t="s">
        <v>1301</v>
      </c>
      <c r="Q190" s="31" t="s">
        <v>1302</v>
      </c>
      <c r="R190" s="60" t="s">
        <v>86</v>
      </c>
      <c r="S190" s="9" t="s">
        <v>86</v>
      </c>
      <c r="T190" s="9" t="s">
        <v>86</v>
      </c>
      <c r="U190" s="103" t="s">
        <v>1303</v>
      </c>
      <c r="V190" s="162" t="s">
        <v>86</v>
      </c>
      <c r="W190" s="162"/>
      <c r="X190" s="170" t="str">
        <f t="shared" si="19"/>
        <v>X</v>
      </c>
      <c r="Y190" s="171"/>
      <c r="Z190" s="172" t="str">
        <f t="shared" si="20"/>
        <v/>
      </c>
      <c r="AA190" s="141"/>
      <c r="AB190" s="6"/>
      <c r="AC190" s="6"/>
      <c r="AD190" s="6"/>
      <c r="AE190" s="4">
        <f t="shared" si="22"/>
        <v>1</v>
      </c>
      <c r="AF190" s="4">
        <f t="shared" si="23"/>
        <v>0</v>
      </c>
      <c r="AG190" s="4">
        <f t="shared" si="23"/>
        <v>0</v>
      </c>
      <c r="AH190" s="6"/>
      <c r="AJ190" s="1">
        <v>2</v>
      </c>
      <c r="AK190" t="str">
        <f t="shared" si="21"/>
        <v/>
      </c>
      <c r="AL190" s="1" t="s">
        <v>95</v>
      </c>
      <c r="AM190" t="str">
        <f t="shared" si="24"/>
        <v/>
      </c>
      <c r="AN190" s="1" t="s">
        <v>86</v>
      </c>
      <c r="AO190" t="str">
        <f t="shared" si="25"/>
        <v/>
      </c>
      <c r="AP190" s="1" t="s">
        <v>904</v>
      </c>
    </row>
    <row r="191" spans="1:42">
      <c r="A191" s="98" t="s">
        <v>86</v>
      </c>
      <c r="B191" s="220" t="s">
        <v>314</v>
      </c>
      <c r="C191" s="5" t="s">
        <v>1304</v>
      </c>
      <c r="D191" s="216"/>
      <c r="E191" s="204"/>
      <c r="F191" s="5" t="str">
        <f t="shared" ca="1" si="18"/>
        <v/>
      </c>
      <c r="G191" s="215"/>
      <c r="H191" s="240">
        <v>153</v>
      </c>
      <c r="I191" s="231">
        <v>2</v>
      </c>
      <c r="J191" s="9" t="s">
        <v>86</v>
      </c>
      <c r="K191" s="14" t="s">
        <v>1305</v>
      </c>
      <c r="L191" s="159" t="s">
        <v>1306</v>
      </c>
      <c r="M191" s="100" t="s">
        <v>1307</v>
      </c>
      <c r="N191" s="9" t="s">
        <v>86</v>
      </c>
      <c r="O191" s="9" t="s">
        <v>86</v>
      </c>
      <c r="P191" s="10" t="s">
        <v>1308</v>
      </c>
      <c r="Q191" s="31" t="s">
        <v>1309</v>
      </c>
      <c r="R191" s="60" t="s">
        <v>86</v>
      </c>
      <c r="S191" s="9" t="s">
        <v>86</v>
      </c>
      <c r="T191" s="9" t="s">
        <v>86</v>
      </c>
      <c r="U191" s="103" t="s">
        <v>1310</v>
      </c>
      <c r="V191" s="162" t="s">
        <v>86</v>
      </c>
      <c r="W191" s="162"/>
      <c r="X191" s="170" t="str">
        <f t="shared" si="19"/>
        <v>X</v>
      </c>
      <c r="Y191" s="171"/>
      <c r="Z191" s="172" t="str">
        <f t="shared" si="20"/>
        <v/>
      </c>
      <c r="AA191" s="141"/>
      <c r="AB191" s="6"/>
      <c r="AC191" s="6"/>
      <c r="AD191" s="6"/>
      <c r="AE191" s="4">
        <f t="shared" si="22"/>
        <v>1</v>
      </c>
      <c r="AF191" s="4">
        <f t="shared" si="23"/>
        <v>0</v>
      </c>
      <c r="AG191" s="4">
        <f t="shared" si="23"/>
        <v>0</v>
      </c>
      <c r="AH191" s="6"/>
      <c r="AJ191" s="1">
        <v>2</v>
      </c>
      <c r="AK191" t="str">
        <f t="shared" si="21"/>
        <v/>
      </c>
      <c r="AL191" s="1" t="s">
        <v>95</v>
      </c>
      <c r="AM191" t="str">
        <f t="shared" si="24"/>
        <v/>
      </c>
      <c r="AN191" s="1" t="s">
        <v>86</v>
      </c>
      <c r="AO191" t="str">
        <f t="shared" si="25"/>
        <v/>
      </c>
      <c r="AP191" s="1" t="s">
        <v>904</v>
      </c>
    </row>
    <row r="192" spans="1:42">
      <c r="A192" s="98" t="s">
        <v>86</v>
      </c>
      <c r="B192" s="220" t="s">
        <v>1030</v>
      </c>
      <c r="C192" s="5" t="s">
        <v>1311</v>
      </c>
      <c r="D192" s="216"/>
      <c r="E192" s="204"/>
      <c r="F192" s="5" t="str">
        <f t="shared" ca="1" si="18"/>
        <v/>
      </c>
      <c r="G192" s="215"/>
      <c r="H192" s="240">
        <v>154</v>
      </c>
      <c r="I192" s="231">
        <v>2</v>
      </c>
      <c r="J192" s="9" t="s">
        <v>86</v>
      </c>
      <c r="K192" s="14" t="s">
        <v>1312</v>
      </c>
      <c r="L192" s="159" t="s">
        <v>1313</v>
      </c>
      <c r="M192" s="100" t="s">
        <v>1314</v>
      </c>
      <c r="N192" s="9" t="s">
        <v>86</v>
      </c>
      <c r="O192" s="9" t="s">
        <v>86</v>
      </c>
      <c r="P192" s="10" t="s">
        <v>1315</v>
      </c>
      <c r="Q192" s="31" t="s">
        <v>1316</v>
      </c>
      <c r="R192" s="60" t="s">
        <v>86</v>
      </c>
      <c r="S192" s="9" t="s">
        <v>86</v>
      </c>
      <c r="T192" s="9" t="s">
        <v>86</v>
      </c>
      <c r="U192" s="103" t="s">
        <v>1317</v>
      </c>
      <c r="V192" s="162" t="s">
        <v>86</v>
      </c>
      <c r="W192" s="162"/>
      <c r="X192" s="170" t="str">
        <f t="shared" si="19"/>
        <v>X</v>
      </c>
      <c r="Y192" s="171"/>
      <c r="Z192" s="172" t="str">
        <f t="shared" si="20"/>
        <v/>
      </c>
      <c r="AA192" s="141"/>
      <c r="AB192" s="6"/>
      <c r="AC192" s="6"/>
      <c r="AD192" s="6"/>
      <c r="AE192" s="4">
        <f t="shared" si="22"/>
        <v>1</v>
      </c>
      <c r="AF192" s="4">
        <f t="shared" si="23"/>
        <v>0</v>
      </c>
      <c r="AG192" s="4">
        <f t="shared" si="23"/>
        <v>0</v>
      </c>
      <c r="AH192" s="6"/>
      <c r="AJ192" s="1">
        <v>2</v>
      </c>
      <c r="AK192" t="str">
        <f t="shared" si="21"/>
        <v/>
      </c>
      <c r="AL192" s="1" t="s">
        <v>95</v>
      </c>
      <c r="AM192" t="str">
        <f t="shared" si="24"/>
        <v/>
      </c>
      <c r="AN192" s="1" t="s">
        <v>86</v>
      </c>
      <c r="AO192" t="str">
        <f t="shared" si="25"/>
        <v/>
      </c>
      <c r="AP192" s="1" t="s">
        <v>904</v>
      </c>
    </row>
    <row r="193" spans="1:42">
      <c r="A193" s="98" t="s">
        <v>86</v>
      </c>
      <c r="B193" s="220" t="s">
        <v>495</v>
      </c>
      <c r="C193" s="5" t="s">
        <v>1318</v>
      </c>
      <c r="D193" s="216"/>
      <c r="E193" s="204"/>
      <c r="F193" s="5" t="str">
        <f t="shared" ca="1" si="18"/>
        <v/>
      </c>
      <c r="G193" s="215"/>
      <c r="H193" s="240">
        <v>155</v>
      </c>
      <c r="I193" s="231">
        <v>2</v>
      </c>
      <c r="J193" s="9" t="s">
        <v>86</v>
      </c>
      <c r="K193" s="14" t="s">
        <v>1319</v>
      </c>
      <c r="L193" s="159" t="s">
        <v>1320</v>
      </c>
      <c r="M193" s="100" t="s">
        <v>1321</v>
      </c>
      <c r="N193" s="9" t="s">
        <v>86</v>
      </c>
      <c r="O193" s="9" t="s">
        <v>86</v>
      </c>
      <c r="P193" s="10" t="s">
        <v>1322</v>
      </c>
      <c r="Q193" s="31" t="s">
        <v>1323</v>
      </c>
      <c r="R193" s="60" t="s">
        <v>86</v>
      </c>
      <c r="S193" s="9" t="s">
        <v>86</v>
      </c>
      <c r="T193" s="9" t="s">
        <v>86</v>
      </c>
      <c r="U193" s="103" t="s">
        <v>1324</v>
      </c>
      <c r="V193" s="162" t="s">
        <v>86</v>
      </c>
      <c r="W193" s="162"/>
      <c r="X193" s="170" t="str">
        <f t="shared" si="19"/>
        <v>X</v>
      </c>
      <c r="Y193" s="171"/>
      <c r="Z193" s="172" t="str">
        <f t="shared" si="20"/>
        <v/>
      </c>
      <c r="AA193" s="141"/>
      <c r="AB193" s="6"/>
      <c r="AC193" s="6"/>
      <c r="AD193" s="6"/>
      <c r="AE193" s="4">
        <f t="shared" si="22"/>
        <v>1</v>
      </c>
      <c r="AF193" s="4">
        <f t="shared" si="23"/>
        <v>0</v>
      </c>
      <c r="AG193" s="4">
        <f t="shared" si="23"/>
        <v>0</v>
      </c>
      <c r="AH193" s="6"/>
      <c r="AJ193" s="1">
        <v>2</v>
      </c>
      <c r="AK193" t="str">
        <f t="shared" si="21"/>
        <v/>
      </c>
      <c r="AL193" s="1" t="s">
        <v>95</v>
      </c>
      <c r="AM193" t="str">
        <f t="shared" si="24"/>
        <v/>
      </c>
      <c r="AN193" s="1" t="s">
        <v>86</v>
      </c>
      <c r="AO193" t="str">
        <f t="shared" si="25"/>
        <v/>
      </c>
      <c r="AP193" s="1" t="s">
        <v>904</v>
      </c>
    </row>
    <row r="194" spans="1:42">
      <c r="A194" s="98" t="s">
        <v>1325</v>
      </c>
      <c r="B194" s="220" t="s">
        <v>816</v>
      </c>
      <c r="C194" s="5" t="s">
        <v>1326</v>
      </c>
      <c r="D194" s="217"/>
      <c r="E194" s="204"/>
      <c r="F194" s="5" t="str">
        <f t="shared" ca="1" si="18"/>
        <v/>
      </c>
      <c r="G194" s="215"/>
      <c r="H194" s="240">
        <v>156</v>
      </c>
      <c r="I194" s="229">
        <v>0</v>
      </c>
      <c r="J194" s="118" t="s">
        <v>1327</v>
      </c>
      <c r="K194" s="126" t="s">
        <v>243</v>
      </c>
      <c r="L194" s="9" t="s">
        <v>86</v>
      </c>
      <c r="M194" s="100" t="s">
        <v>1328</v>
      </c>
      <c r="N194" s="9" t="s">
        <v>86</v>
      </c>
      <c r="O194" s="9" t="s">
        <v>86</v>
      </c>
      <c r="P194" s="10" t="s">
        <v>1329</v>
      </c>
      <c r="Q194" s="31" t="s">
        <v>1330</v>
      </c>
      <c r="R194" s="60" t="s">
        <v>86</v>
      </c>
      <c r="S194" s="9" t="s">
        <v>86</v>
      </c>
      <c r="T194" s="9" t="s">
        <v>86</v>
      </c>
      <c r="U194" s="103" t="s">
        <v>1331</v>
      </c>
      <c r="V194" s="162" t="s">
        <v>86</v>
      </c>
      <c r="W194" s="162"/>
      <c r="X194" s="170" t="str">
        <f t="shared" si="19"/>
        <v>X</v>
      </c>
      <c r="Y194" s="171"/>
      <c r="Z194" s="172" t="str">
        <f t="shared" si="20"/>
        <v>X</v>
      </c>
      <c r="AA194" s="141"/>
      <c r="AB194" s="6"/>
      <c r="AC194" s="6"/>
      <c r="AD194" s="6"/>
      <c r="AE194" s="4">
        <f t="shared" si="22"/>
        <v>1</v>
      </c>
      <c r="AF194" s="4">
        <f t="shared" si="23"/>
        <v>0</v>
      </c>
      <c r="AG194" s="4">
        <f t="shared" si="23"/>
        <v>1</v>
      </c>
      <c r="AH194" s="6"/>
      <c r="AJ194" s="1">
        <v>0</v>
      </c>
      <c r="AK194" t="str">
        <f t="shared" si="21"/>
        <v/>
      </c>
      <c r="AL194" s="1" t="s">
        <v>95</v>
      </c>
      <c r="AM194" t="str">
        <f t="shared" si="24"/>
        <v/>
      </c>
      <c r="AN194" s="1" t="s">
        <v>95</v>
      </c>
      <c r="AO194" t="str">
        <f t="shared" si="25"/>
        <v/>
      </c>
      <c r="AP194" s="1" t="s">
        <v>111</v>
      </c>
    </row>
    <row r="195" spans="1:42">
      <c r="A195" s="98" t="s">
        <v>1332</v>
      </c>
      <c r="B195" s="220" t="s">
        <v>392</v>
      </c>
      <c r="C195" s="5" t="s">
        <v>1333</v>
      </c>
      <c r="D195" s="181"/>
      <c r="E195" s="204"/>
      <c r="F195" s="5" t="str">
        <f t="shared" ca="1" si="18"/>
        <v/>
      </c>
      <c r="G195" s="215"/>
      <c r="H195" s="240">
        <v>157</v>
      </c>
      <c r="I195" s="229">
        <v>0</v>
      </c>
      <c r="J195" s="118" t="s">
        <v>1334</v>
      </c>
      <c r="K195" s="126" t="s">
        <v>197</v>
      </c>
      <c r="L195" s="9" t="s">
        <v>86</v>
      </c>
      <c r="M195" s="100" t="s">
        <v>1335</v>
      </c>
      <c r="N195" s="9" t="s">
        <v>86</v>
      </c>
      <c r="O195" s="9" t="s">
        <v>86</v>
      </c>
      <c r="P195" s="10" t="s">
        <v>1336</v>
      </c>
      <c r="Q195" s="31" t="s">
        <v>1337</v>
      </c>
      <c r="R195" s="60" t="s">
        <v>86</v>
      </c>
      <c r="S195" s="9" t="s">
        <v>86</v>
      </c>
      <c r="T195" s="9" t="s">
        <v>86</v>
      </c>
      <c r="U195" s="103" t="s">
        <v>1338</v>
      </c>
      <c r="V195" s="162" t="s">
        <v>86</v>
      </c>
      <c r="W195" s="162"/>
      <c r="X195" s="170" t="str">
        <f t="shared" si="19"/>
        <v>X</v>
      </c>
      <c r="Y195" s="171"/>
      <c r="Z195" s="172" t="str">
        <f t="shared" si="20"/>
        <v>X</v>
      </c>
      <c r="AA195" s="141"/>
      <c r="AB195" s="6"/>
      <c r="AC195" s="6"/>
      <c r="AD195" s="6"/>
      <c r="AE195" s="4">
        <f t="shared" si="22"/>
        <v>1</v>
      </c>
      <c r="AF195" s="4">
        <f t="shared" si="23"/>
        <v>0</v>
      </c>
      <c r="AG195" s="4">
        <f t="shared" si="23"/>
        <v>1</v>
      </c>
      <c r="AH195" s="6"/>
      <c r="AJ195" s="1">
        <v>0</v>
      </c>
      <c r="AK195" t="str">
        <f t="shared" si="21"/>
        <v/>
      </c>
      <c r="AL195" s="1" t="s">
        <v>95</v>
      </c>
      <c r="AM195" t="str">
        <f t="shared" si="24"/>
        <v/>
      </c>
      <c r="AN195" s="1" t="s">
        <v>95</v>
      </c>
      <c r="AO195" t="str">
        <f t="shared" si="25"/>
        <v/>
      </c>
      <c r="AP195" s="1" t="s">
        <v>111</v>
      </c>
    </row>
    <row r="196" spans="1:42">
      <c r="A196" s="98" t="s">
        <v>872</v>
      </c>
      <c r="B196" s="220" t="s">
        <v>185</v>
      </c>
      <c r="C196" s="5" t="s">
        <v>1339</v>
      </c>
      <c r="D196" s="181"/>
      <c r="E196" s="204"/>
      <c r="F196" s="5" t="str">
        <f t="shared" ca="1" si="18"/>
        <v/>
      </c>
      <c r="G196" s="215"/>
      <c r="H196" s="240">
        <v>158</v>
      </c>
      <c r="I196" s="229">
        <v>0</v>
      </c>
      <c r="J196" s="118" t="s">
        <v>1340</v>
      </c>
      <c r="K196" s="9" t="s">
        <v>86</v>
      </c>
      <c r="L196" s="9" t="s">
        <v>86</v>
      </c>
      <c r="M196" s="100" t="s">
        <v>1341</v>
      </c>
      <c r="N196" s="9" t="s">
        <v>86</v>
      </c>
      <c r="O196" s="9" t="s">
        <v>86</v>
      </c>
      <c r="P196" s="10" t="s">
        <v>1342</v>
      </c>
      <c r="Q196" s="31" t="s">
        <v>1343</v>
      </c>
      <c r="R196" s="60" t="s">
        <v>86</v>
      </c>
      <c r="S196" s="9" t="s">
        <v>86</v>
      </c>
      <c r="T196" s="9" t="s">
        <v>86</v>
      </c>
      <c r="U196" s="103" t="s">
        <v>1344</v>
      </c>
      <c r="V196" s="162" t="s">
        <v>86</v>
      </c>
      <c r="W196" s="162"/>
      <c r="X196" s="170" t="str">
        <f t="shared" si="19"/>
        <v>X</v>
      </c>
      <c r="Y196" s="171"/>
      <c r="Z196" s="172" t="str">
        <f t="shared" si="20"/>
        <v>X</v>
      </c>
      <c r="AA196" s="141"/>
      <c r="AB196" s="6"/>
      <c r="AC196" s="6"/>
      <c r="AD196" s="6"/>
      <c r="AE196" s="4">
        <f t="shared" si="22"/>
        <v>1</v>
      </c>
      <c r="AF196" s="4">
        <f t="shared" si="23"/>
        <v>0</v>
      </c>
      <c r="AG196" s="4">
        <f t="shared" si="23"/>
        <v>1</v>
      </c>
      <c r="AH196" s="6"/>
      <c r="AJ196" s="1">
        <v>0</v>
      </c>
      <c r="AK196" t="str">
        <f t="shared" si="21"/>
        <v/>
      </c>
      <c r="AL196" s="1" t="s">
        <v>95</v>
      </c>
      <c r="AM196" t="str">
        <f t="shared" si="24"/>
        <v/>
      </c>
      <c r="AN196" s="1" t="s">
        <v>95</v>
      </c>
      <c r="AO196" t="str">
        <f t="shared" si="25"/>
        <v/>
      </c>
      <c r="AP196" s="1" t="s">
        <v>111</v>
      </c>
    </row>
    <row r="197" spans="1:42">
      <c r="A197" s="98" t="s">
        <v>857</v>
      </c>
      <c r="B197" s="220" t="s">
        <v>1332</v>
      </c>
      <c r="C197" s="5" t="s">
        <v>1345</v>
      </c>
      <c r="D197" s="181"/>
      <c r="E197" s="204"/>
      <c r="F197" s="5" t="str">
        <f t="shared" ca="1" si="18"/>
        <v/>
      </c>
      <c r="G197" s="215"/>
      <c r="H197" s="240">
        <v>159</v>
      </c>
      <c r="I197" s="229">
        <v>0</v>
      </c>
      <c r="J197" s="118" t="s">
        <v>1346</v>
      </c>
      <c r="K197" s="9" t="s">
        <v>86</v>
      </c>
      <c r="L197" s="9" t="s">
        <v>86</v>
      </c>
      <c r="M197" s="100" t="s">
        <v>1347</v>
      </c>
      <c r="N197" s="9" t="s">
        <v>86</v>
      </c>
      <c r="O197" s="9" t="s">
        <v>86</v>
      </c>
      <c r="P197" s="10" t="s">
        <v>1348</v>
      </c>
      <c r="Q197" s="31" t="s">
        <v>1349</v>
      </c>
      <c r="R197" s="60" t="s">
        <v>86</v>
      </c>
      <c r="S197" s="9" t="s">
        <v>86</v>
      </c>
      <c r="T197" s="9" t="s">
        <v>86</v>
      </c>
      <c r="U197" s="103" t="s">
        <v>1350</v>
      </c>
      <c r="V197" s="162" t="s">
        <v>86</v>
      </c>
      <c r="W197" s="162"/>
      <c r="X197" s="170" t="str">
        <f t="shared" si="19"/>
        <v>X</v>
      </c>
      <c r="Y197" s="171"/>
      <c r="Z197" s="172" t="str">
        <f t="shared" si="20"/>
        <v>X</v>
      </c>
      <c r="AA197" s="141"/>
      <c r="AB197" s="6"/>
      <c r="AC197" s="6"/>
      <c r="AD197" s="6"/>
      <c r="AE197" s="4">
        <f t="shared" si="22"/>
        <v>1</v>
      </c>
      <c r="AF197" s="4">
        <f t="shared" si="23"/>
        <v>0</v>
      </c>
      <c r="AG197" s="4">
        <f t="shared" si="23"/>
        <v>1</v>
      </c>
      <c r="AH197" s="6"/>
      <c r="AJ197" s="1">
        <v>0</v>
      </c>
      <c r="AK197" t="str">
        <f t="shared" si="21"/>
        <v/>
      </c>
      <c r="AL197" s="1" t="s">
        <v>95</v>
      </c>
      <c r="AM197" t="str">
        <f t="shared" si="24"/>
        <v/>
      </c>
      <c r="AN197" s="1" t="s">
        <v>95</v>
      </c>
      <c r="AO197" t="str">
        <f t="shared" si="25"/>
        <v/>
      </c>
      <c r="AP197" s="1" t="s">
        <v>111</v>
      </c>
    </row>
    <row r="198" spans="1:42">
      <c r="A198" s="98" t="s">
        <v>905</v>
      </c>
      <c r="B198" s="220" t="s">
        <v>372</v>
      </c>
      <c r="C198" s="5" t="s">
        <v>1351</v>
      </c>
      <c r="D198" s="181"/>
      <c r="E198" s="204"/>
      <c r="F198" s="5" t="str">
        <f t="shared" ca="1" si="18"/>
        <v/>
      </c>
      <c r="G198" s="215"/>
      <c r="H198" s="240">
        <v>160</v>
      </c>
      <c r="I198" s="229">
        <v>0</v>
      </c>
      <c r="J198" s="118" t="s">
        <v>1352</v>
      </c>
      <c r="K198" s="9" t="s">
        <v>86</v>
      </c>
      <c r="L198" s="9" t="s">
        <v>86</v>
      </c>
      <c r="M198" s="100" t="s">
        <v>1353</v>
      </c>
      <c r="N198" s="9" t="s">
        <v>86</v>
      </c>
      <c r="O198" s="9" t="s">
        <v>86</v>
      </c>
      <c r="P198" s="10" t="s">
        <v>1354</v>
      </c>
      <c r="Q198" s="31" t="s">
        <v>1355</v>
      </c>
      <c r="R198" s="60" t="s">
        <v>86</v>
      </c>
      <c r="S198" s="9" t="s">
        <v>86</v>
      </c>
      <c r="T198" s="9" t="s">
        <v>86</v>
      </c>
      <c r="U198" s="103" t="s">
        <v>1356</v>
      </c>
      <c r="V198" s="162" t="s">
        <v>86</v>
      </c>
      <c r="W198" s="162"/>
      <c r="X198" s="170" t="str">
        <f t="shared" ref="X198:X229" si="26">IF(B198="","","X")</f>
        <v>X</v>
      </c>
      <c r="Y198" s="171"/>
      <c r="Z198" s="172" t="str">
        <f t="shared" si="20"/>
        <v>X</v>
      </c>
      <c r="AA198" s="141"/>
      <c r="AB198" s="6"/>
      <c r="AC198" s="6"/>
      <c r="AD198" s="6"/>
      <c r="AE198" s="4">
        <f t="shared" si="22"/>
        <v>1</v>
      </c>
      <c r="AF198" s="4">
        <f t="shared" si="23"/>
        <v>0</v>
      </c>
      <c r="AG198" s="4">
        <f t="shared" si="23"/>
        <v>1</v>
      </c>
      <c r="AH198" s="6"/>
      <c r="AJ198" s="1">
        <v>0</v>
      </c>
      <c r="AK198" t="str">
        <f t="shared" si="21"/>
        <v/>
      </c>
      <c r="AL198" s="1" t="s">
        <v>95</v>
      </c>
      <c r="AM198" t="str">
        <f t="shared" si="24"/>
        <v/>
      </c>
      <c r="AN198" s="1" t="s">
        <v>95</v>
      </c>
      <c r="AO198" t="str">
        <f t="shared" si="25"/>
        <v/>
      </c>
      <c r="AP198" s="1" t="s">
        <v>111</v>
      </c>
    </row>
    <row r="199" spans="1:42">
      <c r="A199" s="98" t="s">
        <v>86</v>
      </c>
      <c r="B199" s="220" t="s">
        <v>86</v>
      </c>
      <c r="C199" s="5" t="s">
        <v>1357</v>
      </c>
      <c r="D199" s="181"/>
      <c r="E199" s="207"/>
      <c r="F199" s="5" t="str">
        <f t="shared" ca="1" si="18"/>
        <v/>
      </c>
      <c r="G199" s="215"/>
      <c r="H199" s="240">
        <v>161</v>
      </c>
      <c r="I199" s="229">
        <v>0</v>
      </c>
      <c r="J199" s="9" t="s">
        <v>86</v>
      </c>
      <c r="K199" s="9" t="s">
        <v>86</v>
      </c>
      <c r="L199" s="9" t="s">
        <v>86</v>
      </c>
      <c r="M199" s="100" t="s">
        <v>1358</v>
      </c>
      <c r="N199" s="9" t="s">
        <v>86</v>
      </c>
      <c r="O199" s="9" t="s">
        <v>86</v>
      </c>
      <c r="P199" s="10" t="s">
        <v>1359</v>
      </c>
      <c r="Q199" s="31" t="s">
        <v>1360</v>
      </c>
      <c r="R199" s="60" t="s">
        <v>86</v>
      </c>
      <c r="S199" s="9" t="s">
        <v>138</v>
      </c>
      <c r="T199" s="9" t="s">
        <v>86</v>
      </c>
      <c r="U199" s="103" t="s">
        <v>1361</v>
      </c>
      <c r="V199" s="162" t="s">
        <v>86</v>
      </c>
      <c r="W199" s="162"/>
      <c r="X199" s="170" t="str">
        <f t="shared" si="26"/>
        <v/>
      </c>
      <c r="Y199" s="171" t="s">
        <v>95</v>
      </c>
      <c r="Z199" s="172" t="str">
        <f t="shared" si="20"/>
        <v/>
      </c>
      <c r="AA199" s="141"/>
      <c r="AB199" s="6"/>
      <c r="AC199" s="6"/>
      <c r="AD199" s="6"/>
      <c r="AE199" s="4">
        <f t="shared" si="22"/>
        <v>0</v>
      </c>
      <c r="AF199" s="4">
        <f t="shared" si="23"/>
        <v>1</v>
      </c>
      <c r="AG199" s="4">
        <f t="shared" si="23"/>
        <v>0</v>
      </c>
      <c r="AH199" s="6"/>
      <c r="AJ199" s="1">
        <v>0</v>
      </c>
      <c r="AK199" t="str">
        <f t="shared" si="21"/>
        <v/>
      </c>
      <c r="AL199" s="1" t="s">
        <v>86</v>
      </c>
      <c r="AM199" t="str">
        <f t="shared" si="24"/>
        <v/>
      </c>
      <c r="AN199" s="1" t="s">
        <v>86</v>
      </c>
      <c r="AO199" t="str">
        <f t="shared" si="25"/>
        <v/>
      </c>
      <c r="AP199" s="1" t="s">
        <v>96</v>
      </c>
    </row>
    <row r="200" spans="1:42">
      <c r="A200" s="98" t="s">
        <v>86</v>
      </c>
      <c r="B200" s="220" t="s">
        <v>86</v>
      </c>
      <c r="C200" s="5" t="s">
        <v>1362</v>
      </c>
      <c r="D200" s="181"/>
      <c r="E200" s="207"/>
      <c r="F200" s="5" t="str">
        <f t="shared" ca="1" si="18"/>
        <v/>
      </c>
      <c r="G200" s="215"/>
      <c r="H200" s="240">
        <v>162</v>
      </c>
      <c r="I200" s="232">
        <v>4</v>
      </c>
      <c r="J200" s="9" t="s">
        <v>1363</v>
      </c>
      <c r="K200" s="9" t="s">
        <v>86</v>
      </c>
      <c r="L200" s="9" t="s">
        <v>86</v>
      </c>
      <c r="M200" s="100" t="s">
        <v>1364</v>
      </c>
      <c r="N200" s="9" t="s">
        <v>86</v>
      </c>
      <c r="O200" s="9" t="s">
        <v>86</v>
      </c>
      <c r="P200" s="10" t="s">
        <v>1365</v>
      </c>
      <c r="Q200" s="31" t="s">
        <v>1366</v>
      </c>
      <c r="R200" s="60" t="s">
        <v>86</v>
      </c>
      <c r="S200" s="9" t="s">
        <v>86</v>
      </c>
      <c r="T200" s="9" t="s">
        <v>86</v>
      </c>
      <c r="U200" s="103" t="s">
        <v>1367</v>
      </c>
      <c r="V200" s="162" t="s">
        <v>86</v>
      </c>
      <c r="W200" s="162"/>
      <c r="X200" s="170" t="str">
        <f t="shared" si="26"/>
        <v/>
      </c>
      <c r="Y200" s="171" t="s">
        <v>95</v>
      </c>
      <c r="Z200" s="172" t="str">
        <f t="shared" si="20"/>
        <v/>
      </c>
      <c r="AA200" s="141"/>
      <c r="AB200" s="6"/>
      <c r="AC200" s="6"/>
      <c r="AD200" s="6"/>
      <c r="AE200" s="4">
        <f t="shared" si="22"/>
        <v>0</v>
      </c>
      <c r="AF200" s="4">
        <f t="shared" si="23"/>
        <v>1</v>
      </c>
      <c r="AG200" s="4">
        <f t="shared" si="23"/>
        <v>0</v>
      </c>
      <c r="AH200" s="6"/>
      <c r="AJ200" s="1">
        <v>4</v>
      </c>
      <c r="AK200" t="str">
        <f t="shared" si="21"/>
        <v/>
      </c>
      <c r="AL200" s="1" t="s">
        <v>86</v>
      </c>
      <c r="AM200" t="str">
        <f t="shared" si="24"/>
        <v/>
      </c>
      <c r="AN200" s="1" t="s">
        <v>86</v>
      </c>
      <c r="AO200" t="str">
        <f t="shared" si="25"/>
        <v/>
      </c>
      <c r="AP200" s="1" t="s">
        <v>1218</v>
      </c>
    </row>
    <row r="201" spans="1:42">
      <c r="A201" s="98" t="s">
        <v>86</v>
      </c>
      <c r="B201" s="220" t="s">
        <v>86</v>
      </c>
      <c r="C201" s="5" t="s">
        <v>1368</v>
      </c>
      <c r="D201" s="181"/>
      <c r="E201" s="207"/>
      <c r="F201" s="5" t="str">
        <f t="shared" ca="1" si="18"/>
        <v>PAD163</v>
      </c>
      <c r="G201" s="215"/>
      <c r="H201" s="240">
        <v>163</v>
      </c>
      <c r="I201" s="231">
        <v>2</v>
      </c>
      <c r="J201" s="9" t="s">
        <v>86</v>
      </c>
      <c r="K201" s="9" t="s">
        <v>86</v>
      </c>
      <c r="L201" s="9" t="s">
        <v>86</v>
      </c>
      <c r="M201" s="100" t="s">
        <v>86</v>
      </c>
      <c r="N201" s="9" t="s">
        <v>86</v>
      </c>
      <c r="O201" s="9" t="s">
        <v>86</v>
      </c>
      <c r="P201" s="10" t="s">
        <v>86</v>
      </c>
      <c r="Q201" s="31" t="s">
        <v>86</v>
      </c>
      <c r="R201" s="60" t="s">
        <v>86</v>
      </c>
      <c r="S201" s="9" t="s">
        <v>86</v>
      </c>
      <c r="T201" s="9" t="s">
        <v>86</v>
      </c>
      <c r="U201" s="103" t="s">
        <v>86</v>
      </c>
      <c r="V201" s="162" t="s">
        <v>86</v>
      </c>
      <c r="W201" s="162"/>
      <c r="X201" s="170" t="str">
        <f t="shared" si="26"/>
        <v/>
      </c>
      <c r="Y201" s="171" t="s">
        <v>95</v>
      </c>
      <c r="Z201" s="172" t="str">
        <f t="shared" si="20"/>
        <v/>
      </c>
      <c r="AA201" s="141"/>
      <c r="AB201" s="6"/>
      <c r="AC201" s="6"/>
      <c r="AD201" s="6"/>
      <c r="AE201" s="4">
        <f t="shared" si="22"/>
        <v>0</v>
      </c>
      <c r="AF201" s="4">
        <f t="shared" si="23"/>
        <v>1</v>
      </c>
      <c r="AG201" s="4">
        <f t="shared" si="23"/>
        <v>0</v>
      </c>
      <c r="AH201" s="6"/>
      <c r="AJ201" s="1">
        <v>2</v>
      </c>
      <c r="AK201" t="str">
        <f t="shared" si="21"/>
        <v/>
      </c>
      <c r="AL201" s="1" t="s">
        <v>86</v>
      </c>
      <c r="AM201" t="str">
        <f t="shared" si="24"/>
        <v/>
      </c>
      <c r="AN201" s="1" t="s">
        <v>86</v>
      </c>
      <c r="AO201" t="str">
        <f t="shared" si="25"/>
        <v/>
      </c>
      <c r="AP201" s="1" t="s">
        <v>904</v>
      </c>
    </row>
    <row r="202" spans="1:42">
      <c r="A202" s="98" t="s">
        <v>86</v>
      </c>
      <c r="B202" s="220" t="s">
        <v>86</v>
      </c>
      <c r="C202" s="5" t="s">
        <v>1369</v>
      </c>
      <c r="D202" s="181"/>
      <c r="E202" s="207"/>
      <c r="F202" s="5" t="str">
        <f t="shared" ca="1" si="18"/>
        <v>PAD164</v>
      </c>
      <c r="G202" s="215"/>
      <c r="H202" s="240">
        <v>164</v>
      </c>
      <c r="I202" s="229">
        <v>0</v>
      </c>
      <c r="J202" s="9" t="s">
        <v>86</v>
      </c>
      <c r="K202" s="21" t="s">
        <v>86</v>
      </c>
      <c r="L202" s="9" t="s">
        <v>86</v>
      </c>
      <c r="M202" s="100" t="s">
        <v>86</v>
      </c>
      <c r="N202" s="9" t="s">
        <v>86</v>
      </c>
      <c r="O202" s="9" t="s">
        <v>86</v>
      </c>
      <c r="P202" s="10" t="s">
        <v>86</v>
      </c>
      <c r="Q202" s="31" t="s">
        <v>86</v>
      </c>
      <c r="R202" s="60" t="s">
        <v>86</v>
      </c>
      <c r="S202" s="9" t="s">
        <v>86</v>
      </c>
      <c r="T202" s="9" t="s">
        <v>86</v>
      </c>
      <c r="U202" s="103" t="s">
        <v>86</v>
      </c>
      <c r="V202" s="162" t="s">
        <v>86</v>
      </c>
      <c r="W202" s="162"/>
      <c r="X202" s="170" t="str">
        <f t="shared" si="26"/>
        <v/>
      </c>
      <c r="Y202" s="171" t="s">
        <v>95</v>
      </c>
      <c r="Z202" s="172" t="str">
        <f t="shared" si="20"/>
        <v/>
      </c>
      <c r="AA202" s="141"/>
      <c r="AB202" s="6"/>
      <c r="AC202" s="6"/>
      <c r="AD202" s="6"/>
      <c r="AE202" s="4">
        <f t="shared" si="22"/>
        <v>0</v>
      </c>
      <c r="AF202" s="4">
        <f t="shared" si="23"/>
        <v>1</v>
      </c>
      <c r="AG202" s="4">
        <f t="shared" si="23"/>
        <v>0</v>
      </c>
      <c r="AH202" s="6"/>
      <c r="AJ202" s="1">
        <v>0</v>
      </c>
      <c r="AK202" t="str">
        <f t="shared" si="21"/>
        <v/>
      </c>
      <c r="AL202" s="1" t="s">
        <v>86</v>
      </c>
      <c r="AM202" t="str">
        <f t="shared" si="24"/>
        <v/>
      </c>
      <c r="AN202" s="1" t="s">
        <v>86</v>
      </c>
      <c r="AO202" t="str">
        <f t="shared" si="25"/>
        <v/>
      </c>
      <c r="AP202" s="1" t="s">
        <v>96</v>
      </c>
    </row>
    <row r="203" spans="1:42">
      <c r="A203" s="98" t="s">
        <v>1370</v>
      </c>
      <c r="B203" s="220" t="s">
        <v>1371</v>
      </c>
      <c r="C203" s="5" t="s">
        <v>1372</v>
      </c>
      <c r="D203" s="182"/>
      <c r="E203" s="208"/>
      <c r="F203" s="5" t="str">
        <f t="shared" ca="1" si="18"/>
        <v/>
      </c>
      <c r="G203" s="215"/>
      <c r="H203" s="241">
        <v>165</v>
      </c>
      <c r="I203" s="229">
        <v>0</v>
      </c>
      <c r="J203" s="9" t="s">
        <v>86</v>
      </c>
      <c r="K203" s="9" t="s">
        <v>86</v>
      </c>
      <c r="L203" s="9" t="s">
        <v>86</v>
      </c>
      <c r="M203" s="100" t="s">
        <v>1373</v>
      </c>
      <c r="N203" s="9" t="s">
        <v>86</v>
      </c>
      <c r="O203" s="9" t="s">
        <v>86</v>
      </c>
      <c r="P203" s="10" t="s">
        <v>1374</v>
      </c>
      <c r="Q203" s="31" t="s">
        <v>1375</v>
      </c>
      <c r="R203" s="60" t="s">
        <v>86</v>
      </c>
      <c r="S203" s="9" t="s">
        <v>86</v>
      </c>
      <c r="T203" s="9" t="s">
        <v>86</v>
      </c>
      <c r="U203" s="103" t="s">
        <v>1376</v>
      </c>
      <c r="V203" s="162" t="s">
        <v>86</v>
      </c>
      <c r="W203" s="162"/>
      <c r="X203" s="170" t="str">
        <f t="shared" si="26"/>
        <v>X</v>
      </c>
      <c r="Y203" s="171"/>
      <c r="Z203" s="172" t="str">
        <f t="shared" si="20"/>
        <v>X</v>
      </c>
      <c r="AA203" s="141"/>
      <c r="AB203" s="6"/>
      <c r="AC203" s="6"/>
      <c r="AD203" s="6"/>
      <c r="AE203" s="4">
        <f t="shared" si="22"/>
        <v>1</v>
      </c>
      <c r="AF203" s="4">
        <f t="shared" si="23"/>
        <v>0</v>
      </c>
      <c r="AG203" s="4">
        <f t="shared" si="23"/>
        <v>1</v>
      </c>
      <c r="AH203" s="6"/>
      <c r="AJ203" s="1">
        <v>0</v>
      </c>
      <c r="AK203" t="str">
        <f t="shared" si="21"/>
        <v/>
      </c>
      <c r="AL203" s="1" t="s">
        <v>95</v>
      </c>
      <c r="AM203" t="str">
        <f t="shared" si="24"/>
        <v/>
      </c>
      <c r="AN203" s="1" t="s">
        <v>86</v>
      </c>
      <c r="AO203" t="str">
        <f t="shared" si="25"/>
        <v>&lt;---</v>
      </c>
      <c r="AP203" s="1" t="s">
        <v>96</v>
      </c>
    </row>
    <row r="204" spans="1:42">
      <c r="A204" s="98" t="s">
        <v>86</v>
      </c>
      <c r="B204" s="220" t="s">
        <v>86</v>
      </c>
      <c r="C204" s="5" t="s">
        <v>1377</v>
      </c>
      <c r="D204" s="181"/>
      <c r="E204" s="207"/>
      <c r="F204" s="5" t="str">
        <f t="shared" ca="1" si="18"/>
        <v>PAD166</v>
      </c>
      <c r="G204" s="215"/>
      <c r="H204" s="240">
        <v>166</v>
      </c>
      <c r="I204" s="229">
        <v>2</v>
      </c>
      <c r="J204" s="9" t="s">
        <v>86</v>
      </c>
      <c r="K204" s="9" t="s">
        <v>86</v>
      </c>
      <c r="L204" s="9" t="s">
        <v>86</v>
      </c>
      <c r="M204" s="100" t="s">
        <v>86</v>
      </c>
      <c r="N204" s="9" t="s">
        <v>86</v>
      </c>
      <c r="O204" s="9" t="s">
        <v>86</v>
      </c>
      <c r="P204" s="10" t="s">
        <v>86</v>
      </c>
      <c r="Q204" s="31" t="s">
        <v>86</v>
      </c>
      <c r="R204" s="60" t="s">
        <v>86</v>
      </c>
      <c r="S204" s="9" t="s">
        <v>86</v>
      </c>
      <c r="T204" s="9" t="s">
        <v>86</v>
      </c>
      <c r="U204" s="103" t="s">
        <v>86</v>
      </c>
      <c r="V204" s="162" t="s">
        <v>86</v>
      </c>
      <c r="W204" s="162"/>
      <c r="X204" s="170" t="str">
        <f t="shared" si="26"/>
        <v/>
      </c>
      <c r="Y204" s="171" t="s">
        <v>95</v>
      </c>
      <c r="Z204" s="172" t="str">
        <f t="shared" si="20"/>
        <v/>
      </c>
      <c r="AA204" s="141"/>
      <c r="AB204" s="6"/>
      <c r="AC204" s="6"/>
      <c r="AD204" s="6"/>
      <c r="AE204" s="4">
        <f t="shared" si="22"/>
        <v>0</v>
      </c>
      <c r="AF204" s="4">
        <f t="shared" si="23"/>
        <v>1</v>
      </c>
      <c r="AG204" s="4">
        <f t="shared" si="23"/>
        <v>0</v>
      </c>
      <c r="AH204" s="6"/>
      <c r="AJ204" s="1">
        <v>2</v>
      </c>
      <c r="AK204" t="str">
        <f t="shared" si="21"/>
        <v/>
      </c>
      <c r="AL204" s="1" t="s">
        <v>86</v>
      </c>
      <c r="AM204" t="str">
        <f t="shared" si="24"/>
        <v/>
      </c>
      <c r="AN204" s="1" t="s">
        <v>86</v>
      </c>
      <c r="AO204" t="str">
        <f t="shared" si="25"/>
        <v/>
      </c>
      <c r="AP204" s="1" t="s">
        <v>904</v>
      </c>
    </row>
    <row r="205" spans="1:42">
      <c r="A205" s="98" t="s">
        <v>86</v>
      </c>
      <c r="B205" s="220" t="s">
        <v>86</v>
      </c>
      <c r="C205" s="5" t="s">
        <v>1378</v>
      </c>
      <c r="D205" s="181"/>
      <c r="E205" s="207"/>
      <c r="F205" s="5" t="str">
        <f t="shared" ca="1" si="18"/>
        <v>PAD167</v>
      </c>
      <c r="G205" s="215"/>
      <c r="H205" s="240">
        <v>167</v>
      </c>
      <c r="I205" s="231">
        <v>2</v>
      </c>
      <c r="J205" s="9" t="s">
        <v>86</v>
      </c>
      <c r="K205" s="9" t="s">
        <v>86</v>
      </c>
      <c r="L205" s="9" t="s">
        <v>86</v>
      </c>
      <c r="M205" s="100" t="s">
        <v>86</v>
      </c>
      <c r="N205" s="9" t="s">
        <v>86</v>
      </c>
      <c r="O205" s="9" t="s">
        <v>86</v>
      </c>
      <c r="P205" s="10" t="s">
        <v>86</v>
      </c>
      <c r="Q205" s="31" t="s">
        <v>86</v>
      </c>
      <c r="R205" s="60" t="s">
        <v>86</v>
      </c>
      <c r="S205" s="9" t="s">
        <v>86</v>
      </c>
      <c r="T205" s="9" t="s">
        <v>86</v>
      </c>
      <c r="U205" s="103" t="s">
        <v>86</v>
      </c>
      <c r="V205" s="162" t="s">
        <v>86</v>
      </c>
      <c r="W205" s="162"/>
      <c r="X205" s="170" t="str">
        <f t="shared" si="26"/>
        <v/>
      </c>
      <c r="Y205" s="171" t="s">
        <v>95</v>
      </c>
      <c r="Z205" s="172" t="str">
        <f t="shared" si="20"/>
        <v/>
      </c>
      <c r="AA205" s="141"/>
      <c r="AB205" s="6"/>
      <c r="AC205" s="6"/>
      <c r="AD205" s="6"/>
      <c r="AE205" s="4">
        <f t="shared" si="22"/>
        <v>0</v>
      </c>
      <c r="AF205" s="4">
        <f t="shared" si="23"/>
        <v>1</v>
      </c>
      <c r="AG205" s="4">
        <f t="shared" si="23"/>
        <v>0</v>
      </c>
      <c r="AH205" s="6"/>
      <c r="AJ205" s="1">
        <v>2</v>
      </c>
      <c r="AK205" t="str">
        <f t="shared" si="21"/>
        <v/>
      </c>
      <c r="AL205" s="1" t="s">
        <v>86</v>
      </c>
      <c r="AM205" t="str">
        <f t="shared" si="24"/>
        <v/>
      </c>
      <c r="AN205" s="1" t="s">
        <v>86</v>
      </c>
      <c r="AO205" t="str">
        <f t="shared" si="25"/>
        <v/>
      </c>
      <c r="AP205" s="1" t="s">
        <v>904</v>
      </c>
    </row>
    <row r="206" spans="1:42">
      <c r="A206" s="98" t="s">
        <v>86</v>
      </c>
      <c r="B206" s="220" t="s">
        <v>86</v>
      </c>
      <c r="C206" s="5" t="s">
        <v>1379</v>
      </c>
      <c r="D206" s="181"/>
      <c r="E206" s="207"/>
      <c r="F206" s="5" t="str">
        <f t="shared" ca="1" si="18"/>
        <v>PAD168</v>
      </c>
      <c r="G206" s="215"/>
      <c r="H206" s="240">
        <v>168</v>
      </c>
      <c r="I206" s="229">
        <v>0</v>
      </c>
      <c r="J206" s="9" t="s">
        <v>86</v>
      </c>
      <c r="K206" s="9" t="s">
        <v>86</v>
      </c>
      <c r="L206" s="9" t="s">
        <v>86</v>
      </c>
      <c r="M206" s="100" t="s">
        <v>86</v>
      </c>
      <c r="N206" s="9" t="s">
        <v>86</v>
      </c>
      <c r="O206" s="9" t="s">
        <v>86</v>
      </c>
      <c r="P206" s="10" t="s">
        <v>86</v>
      </c>
      <c r="Q206" s="31" t="s">
        <v>86</v>
      </c>
      <c r="R206" s="60" t="s">
        <v>86</v>
      </c>
      <c r="S206" s="9" t="s">
        <v>86</v>
      </c>
      <c r="T206" s="9" t="s">
        <v>86</v>
      </c>
      <c r="U206" s="103" t="s">
        <v>86</v>
      </c>
      <c r="V206" s="162" t="s">
        <v>86</v>
      </c>
      <c r="W206" s="162"/>
      <c r="X206" s="170" t="str">
        <f t="shared" si="26"/>
        <v/>
      </c>
      <c r="Y206" s="171" t="s">
        <v>95</v>
      </c>
      <c r="Z206" s="172" t="str">
        <f t="shared" si="20"/>
        <v/>
      </c>
      <c r="AA206" s="141"/>
      <c r="AB206" s="6"/>
      <c r="AC206" s="6"/>
      <c r="AD206" s="6"/>
      <c r="AE206" s="4">
        <f t="shared" si="22"/>
        <v>0</v>
      </c>
      <c r="AF206" s="4">
        <f t="shared" si="23"/>
        <v>1</v>
      </c>
      <c r="AG206" s="4">
        <f t="shared" si="23"/>
        <v>0</v>
      </c>
      <c r="AH206" s="6"/>
      <c r="AJ206" s="1">
        <v>0</v>
      </c>
      <c r="AK206" t="str">
        <f t="shared" si="21"/>
        <v/>
      </c>
      <c r="AL206" s="1" t="s">
        <v>86</v>
      </c>
      <c r="AM206" t="str">
        <f t="shared" si="24"/>
        <v/>
      </c>
      <c r="AN206" s="1" t="s">
        <v>86</v>
      </c>
      <c r="AO206" t="str">
        <f t="shared" si="25"/>
        <v/>
      </c>
      <c r="AP206" s="1" t="s">
        <v>96</v>
      </c>
    </row>
    <row r="207" spans="1:42">
      <c r="A207" s="98" t="s">
        <v>86</v>
      </c>
      <c r="B207" s="220" t="s">
        <v>86</v>
      </c>
      <c r="C207" s="5" t="s">
        <v>1380</v>
      </c>
      <c r="D207" s="181"/>
      <c r="E207" s="207"/>
      <c r="F207" s="5" t="str">
        <f t="shared" ca="1" si="18"/>
        <v>PAD169</v>
      </c>
      <c r="G207" s="215"/>
      <c r="H207" s="240">
        <v>169</v>
      </c>
      <c r="I207" s="229">
        <v>0</v>
      </c>
      <c r="J207" s="9" t="s">
        <v>86</v>
      </c>
      <c r="K207" s="9" t="s">
        <v>86</v>
      </c>
      <c r="L207" s="9" t="s">
        <v>86</v>
      </c>
      <c r="M207" s="100" t="s">
        <v>86</v>
      </c>
      <c r="N207" s="9" t="s">
        <v>86</v>
      </c>
      <c r="O207" s="9" t="s">
        <v>86</v>
      </c>
      <c r="P207" s="10" t="s">
        <v>86</v>
      </c>
      <c r="Q207" s="31" t="s">
        <v>86</v>
      </c>
      <c r="R207" s="60" t="s">
        <v>86</v>
      </c>
      <c r="S207" s="9" t="s">
        <v>86</v>
      </c>
      <c r="T207" s="9" t="s">
        <v>86</v>
      </c>
      <c r="U207" s="103" t="s">
        <v>86</v>
      </c>
      <c r="V207" s="162" t="s">
        <v>86</v>
      </c>
      <c r="W207" s="162"/>
      <c r="X207" s="170" t="str">
        <f t="shared" si="26"/>
        <v/>
      </c>
      <c r="Y207" s="171" t="s">
        <v>95</v>
      </c>
      <c r="Z207" s="172" t="str">
        <f t="shared" si="20"/>
        <v/>
      </c>
      <c r="AA207" s="141"/>
      <c r="AB207" s="6"/>
      <c r="AC207" s="6"/>
      <c r="AD207" s="6"/>
      <c r="AE207" s="4">
        <f t="shared" si="22"/>
        <v>0</v>
      </c>
      <c r="AF207" s="4">
        <f t="shared" si="23"/>
        <v>1</v>
      </c>
      <c r="AG207" s="4">
        <f t="shared" si="23"/>
        <v>0</v>
      </c>
      <c r="AH207" s="6"/>
      <c r="AJ207" s="1">
        <v>0</v>
      </c>
      <c r="AK207" t="str">
        <f t="shared" si="21"/>
        <v/>
      </c>
      <c r="AL207" s="1" t="s">
        <v>86</v>
      </c>
      <c r="AM207" t="str">
        <f t="shared" si="24"/>
        <v/>
      </c>
      <c r="AN207" s="1" t="s">
        <v>86</v>
      </c>
      <c r="AO207" t="str">
        <f t="shared" si="25"/>
        <v/>
      </c>
      <c r="AP207" s="1" t="s">
        <v>96</v>
      </c>
    </row>
    <row r="208" spans="1:42">
      <c r="A208" s="98" t="s">
        <v>86</v>
      </c>
      <c r="B208" s="220" t="s">
        <v>86</v>
      </c>
      <c r="C208" s="5" t="s">
        <v>1381</v>
      </c>
      <c r="D208" s="181"/>
      <c r="E208" s="207"/>
      <c r="F208" s="5" t="str">
        <f t="shared" ca="1" si="18"/>
        <v>PAD170</v>
      </c>
      <c r="G208" s="215"/>
      <c r="H208" s="240">
        <v>170</v>
      </c>
      <c r="I208" s="229">
        <v>0</v>
      </c>
      <c r="J208" s="9" t="s">
        <v>86</v>
      </c>
      <c r="K208" s="9" t="s">
        <v>86</v>
      </c>
      <c r="L208" s="9" t="s">
        <v>86</v>
      </c>
      <c r="M208" s="100" t="s">
        <v>86</v>
      </c>
      <c r="N208" s="9" t="s">
        <v>86</v>
      </c>
      <c r="O208" s="9" t="s">
        <v>86</v>
      </c>
      <c r="P208" s="10" t="s">
        <v>86</v>
      </c>
      <c r="Q208" s="31" t="s">
        <v>86</v>
      </c>
      <c r="R208" s="60" t="s">
        <v>86</v>
      </c>
      <c r="S208" s="9" t="s">
        <v>86</v>
      </c>
      <c r="T208" s="9" t="s">
        <v>86</v>
      </c>
      <c r="U208" s="103" t="s">
        <v>86</v>
      </c>
      <c r="V208" s="162" t="s">
        <v>86</v>
      </c>
      <c r="W208" s="162"/>
      <c r="X208" s="170" t="str">
        <f t="shared" si="26"/>
        <v/>
      </c>
      <c r="Y208" s="171"/>
      <c r="Z208" s="172" t="str">
        <f t="shared" si="20"/>
        <v/>
      </c>
      <c r="AA208" s="141"/>
      <c r="AB208" s="6"/>
      <c r="AC208" s="6"/>
      <c r="AD208" s="6"/>
      <c r="AE208" s="4">
        <f t="shared" si="22"/>
        <v>0</v>
      </c>
      <c r="AF208" s="4">
        <f t="shared" si="23"/>
        <v>0</v>
      </c>
      <c r="AG208" s="4">
        <f t="shared" si="23"/>
        <v>0</v>
      </c>
      <c r="AH208" s="6"/>
      <c r="AJ208" s="1">
        <v>0</v>
      </c>
      <c r="AK208" t="str">
        <f t="shared" si="21"/>
        <v/>
      </c>
      <c r="AL208" s="1" t="s">
        <v>86</v>
      </c>
      <c r="AM208" t="str">
        <f t="shared" si="24"/>
        <v/>
      </c>
      <c r="AN208" s="1" t="s">
        <v>86</v>
      </c>
      <c r="AO208" t="str">
        <f t="shared" si="25"/>
        <v/>
      </c>
      <c r="AP208" s="1" t="s">
        <v>96</v>
      </c>
    </row>
    <row r="209" spans="1:42">
      <c r="A209" s="98" t="s">
        <v>86</v>
      </c>
      <c r="B209" s="220" t="s">
        <v>86</v>
      </c>
      <c r="C209" s="5" t="s">
        <v>1382</v>
      </c>
      <c r="D209" s="181"/>
      <c r="E209" s="207"/>
      <c r="F209" s="5" t="str">
        <f t="shared" ca="1" si="18"/>
        <v>PAD171</v>
      </c>
      <c r="G209" s="215"/>
      <c r="H209" s="240">
        <v>171</v>
      </c>
      <c r="I209" s="229">
        <v>0</v>
      </c>
      <c r="J209" s="9" t="s">
        <v>86</v>
      </c>
      <c r="K209" s="9" t="s">
        <v>86</v>
      </c>
      <c r="L209" s="9" t="s">
        <v>86</v>
      </c>
      <c r="M209" s="100" t="s">
        <v>86</v>
      </c>
      <c r="N209" s="9" t="s">
        <v>86</v>
      </c>
      <c r="O209" s="9" t="s">
        <v>86</v>
      </c>
      <c r="P209" s="10" t="s">
        <v>86</v>
      </c>
      <c r="Q209" s="31" t="s">
        <v>86</v>
      </c>
      <c r="R209" s="60" t="s">
        <v>86</v>
      </c>
      <c r="S209" s="9" t="s">
        <v>86</v>
      </c>
      <c r="T209" s="9" t="s">
        <v>86</v>
      </c>
      <c r="U209" s="103" t="s">
        <v>86</v>
      </c>
      <c r="V209" s="162" t="s">
        <v>86</v>
      </c>
      <c r="W209" s="162"/>
      <c r="X209" s="170" t="str">
        <f t="shared" si="26"/>
        <v/>
      </c>
      <c r="Y209" s="171" t="s">
        <v>95</v>
      </c>
      <c r="Z209" s="172" t="str">
        <f t="shared" si="20"/>
        <v/>
      </c>
      <c r="AA209" s="141"/>
      <c r="AB209" s="6"/>
      <c r="AC209" s="6"/>
      <c r="AD209" s="6"/>
      <c r="AE209" s="4">
        <f t="shared" si="22"/>
        <v>0</v>
      </c>
      <c r="AF209" s="4">
        <f t="shared" si="23"/>
        <v>1</v>
      </c>
      <c r="AG209" s="4">
        <f t="shared" si="23"/>
        <v>0</v>
      </c>
      <c r="AH209" s="6"/>
      <c r="AJ209" s="1">
        <v>0</v>
      </c>
      <c r="AK209" t="str">
        <f t="shared" si="21"/>
        <v/>
      </c>
      <c r="AL209" s="1" t="s">
        <v>86</v>
      </c>
      <c r="AM209" t="str">
        <f t="shared" si="24"/>
        <v/>
      </c>
      <c r="AN209" s="1" t="s">
        <v>86</v>
      </c>
      <c r="AO209" t="str">
        <f t="shared" si="25"/>
        <v/>
      </c>
      <c r="AP209" s="1" t="s">
        <v>592</v>
      </c>
    </row>
    <row r="210" spans="1:42">
      <c r="A210" s="98" t="s">
        <v>86</v>
      </c>
      <c r="B210" s="220" t="s">
        <v>86</v>
      </c>
      <c r="C210" s="5" t="s">
        <v>1383</v>
      </c>
      <c r="D210" s="181"/>
      <c r="E210" s="207"/>
      <c r="F210" s="5" t="str">
        <f t="shared" ca="1" si="18"/>
        <v>PAD172</v>
      </c>
      <c r="G210" s="215"/>
      <c r="H210" s="240">
        <v>172</v>
      </c>
      <c r="I210" s="229">
        <v>0</v>
      </c>
      <c r="J210" s="9" t="s">
        <v>86</v>
      </c>
      <c r="K210" s="9" t="s">
        <v>86</v>
      </c>
      <c r="L210" s="9" t="s">
        <v>86</v>
      </c>
      <c r="M210" s="100" t="s">
        <v>86</v>
      </c>
      <c r="N210" s="9" t="s">
        <v>86</v>
      </c>
      <c r="O210" s="9" t="s">
        <v>86</v>
      </c>
      <c r="P210" s="10" t="s">
        <v>86</v>
      </c>
      <c r="Q210" s="31" t="s">
        <v>86</v>
      </c>
      <c r="R210" s="60" t="s">
        <v>86</v>
      </c>
      <c r="S210" s="9" t="s">
        <v>86</v>
      </c>
      <c r="T210" s="9" t="s">
        <v>86</v>
      </c>
      <c r="U210" s="103" t="s">
        <v>86</v>
      </c>
      <c r="V210" s="162" t="s">
        <v>86</v>
      </c>
      <c r="W210" s="162"/>
      <c r="X210" s="170" t="str">
        <f t="shared" si="26"/>
        <v/>
      </c>
      <c r="Y210" s="171" t="s">
        <v>95</v>
      </c>
      <c r="Z210" s="172" t="str">
        <f t="shared" si="20"/>
        <v/>
      </c>
      <c r="AA210" s="141"/>
      <c r="AB210" s="6"/>
      <c r="AC210" s="6"/>
      <c r="AD210" s="6"/>
      <c r="AE210" s="4">
        <f t="shared" si="22"/>
        <v>0</v>
      </c>
      <c r="AF210" s="4">
        <f t="shared" si="23"/>
        <v>1</v>
      </c>
      <c r="AG210" s="4">
        <f t="shared" si="23"/>
        <v>0</v>
      </c>
      <c r="AH210" s="6"/>
      <c r="AJ210" s="1">
        <v>0</v>
      </c>
      <c r="AK210" t="str">
        <f t="shared" si="21"/>
        <v/>
      </c>
      <c r="AL210" s="1" t="s">
        <v>86</v>
      </c>
      <c r="AM210" t="str">
        <f t="shared" si="24"/>
        <v/>
      </c>
      <c r="AN210" s="1" t="s">
        <v>86</v>
      </c>
      <c r="AO210" t="str">
        <f t="shared" si="25"/>
        <v/>
      </c>
      <c r="AP210" s="1" t="s">
        <v>96</v>
      </c>
    </row>
    <row r="211" spans="1:42">
      <c r="A211" s="98" t="s">
        <v>86</v>
      </c>
      <c r="B211" s="220" t="s">
        <v>86</v>
      </c>
      <c r="C211" s="5" t="s">
        <v>1384</v>
      </c>
      <c r="D211" s="181"/>
      <c r="E211" s="207"/>
      <c r="F211" s="5" t="str">
        <f t="shared" ca="1" si="18"/>
        <v/>
      </c>
      <c r="G211" s="215"/>
      <c r="H211" s="240">
        <v>173</v>
      </c>
      <c r="I211" s="229">
        <v>0</v>
      </c>
      <c r="J211" s="9" t="s">
        <v>144</v>
      </c>
      <c r="K211" s="9" t="s">
        <v>153</v>
      </c>
      <c r="L211" s="9" t="s">
        <v>86</v>
      </c>
      <c r="M211" s="100" t="s">
        <v>1385</v>
      </c>
      <c r="N211" s="9" t="s">
        <v>86</v>
      </c>
      <c r="O211" s="9" t="s">
        <v>86</v>
      </c>
      <c r="P211" s="10" t="s">
        <v>1386</v>
      </c>
      <c r="Q211" s="31" t="s">
        <v>1387</v>
      </c>
      <c r="R211" s="60" t="s">
        <v>86</v>
      </c>
      <c r="S211" s="9" t="s">
        <v>86</v>
      </c>
      <c r="T211" s="9" t="s">
        <v>86</v>
      </c>
      <c r="U211" s="103" t="s">
        <v>1388</v>
      </c>
      <c r="V211" s="162" t="s">
        <v>86</v>
      </c>
      <c r="W211" s="162"/>
      <c r="X211" s="170" t="str">
        <f t="shared" si="26"/>
        <v/>
      </c>
      <c r="Y211" s="171" t="s">
        <v>95</v>
      </c>
      <c r="Z211" s="172" t="str">
        <f t="shared" si="20"/>
        <v/>
      </c>
      <c r="AA211" s="141"/>
      <c r="AB211" s="6"/>
      <c r="AC211" s="6"/>
      <c r="AD211" s="6"/>
      <c r="AE211" s="4">
        <f t="shared" si="22"/>
        <v>0</v>
      </c>
      <c r="AF211" s="4">
        <f t="shared" si="23"/>
        <v>1</v>
      </c>
      <c r="AG211" s="4">
        <f t="shared" si="23"/>
        <v>0</v>
      </c>
      <c r="AH211" s="6"/>
      <c r="AJ211" s="1">
        <v>0</v>
      </c>
      <c r="AK211" t="str">
        <f t="shared" si="21"/>
        <v/>
      </c>
      <c r="AL211" s="1" t="s">
        <v>86</v>
      </c>
      <c r="AM211" t="str">
        <f t="shared" si="24"/>
        <v/>
      </c>
      <c r="AN211" s="1" t="s">
        <v>86</v>
      </c>
      <c r="AO211" t="str">
        <f t="shared" si="25"/>
        <v/>
      </c>
      <c r="AP211" s="1" t="s">
        <v>96</v>
      </c>
    </row>
    <row r="212" spans="1:42">
      <c r="A212" s="98" t="s">
        <v>86</v>
      </c>
      <c r="B212" s="220" t="s">
        <v>86</v>
      </c>
      <c r="C212" s="5" t="s">
        <v>1389</v>
      </c>
      <c r="D212" s="181"/>
      <c r="E212" s="207"/>
      <c r="F212" s="5" t="str">
        <f t="shared" ca="1" si="18"/>
        <v>PAD174</v>
      </c>
      <c r="G212" s="215"/>
      <c r="H212" s="240">
        <v>174</v>
      </c>
      <c r="I212" s="229">
        <v>0</v>
      </c>
      <c r="J212" s="9" t="s">
        <v>86</v>
      </c>
      <c r="K212" s="9" t="s">
        <v>86</v>
      </c>
      <c r="L212" s="9" t="s">
        <v>86</v>
      </c>
      <c r="M212" s="100" t="s">
        <v>86</v>
      </c>
      <c r="N212" s="9" t="s">
        <v>86</v>
      </c>
      <c r="O212" s="9" t="s">
        <v>86</v>
      </c>
      <c r="P212" s="10" t="s">
        <v>86</v>
      </c>
      <c r="Q212" s="31" t="s">
        <v>86</v>
      </c>
      <c r="R212" s="60" t="s">
        <v>86</v>
      </c>
      <c r="S212" s="9" t="s">
        <v>86</v>
      </c>
      <c r="T212" s="9" t="s">
        <v>86</v>
      </c>
      <c r="U212" s="103" t="s">
        <v>86</v>
      </c>
      <c r="V212" s="162" t="s">
        <v>86</v>
      </c>
      <c r="W212" s="162"/>
      <c r="X212" s="170" t="str">
        <f t="shared" si="26"/>
        <v/>
      </c>
      <c r="Y212" s="171" t="s">
        <v>95</v>
      </c>
      <c r="Z212" s="172" t="str">
        <f t="shared" si="20"/>
        <v/>
      </c>
      <c r="AA212" s="141"/>
      <c r="AB212" s="6"/>
      <c r="AC212" s="6"/>
      <c r="AD212" s="6"/>
      <c r="AE212" s="4">
        <f t="shared" si="22"/>
        <v>0</v>
      </c>
      <c r="AF212" s="4">
        <f t="shared" si="23"/>
        <v>1</v>
      </c>
      <c r="AG212" s="4">
        <f t="shared" si="23"/>
        <v>0</v>
      </c>
      <c r="AH212" s="6"/>
      <c r="AJ212" s="1">
        <v>0</v>
      </c>
      <c r="AK212" t="str">
        <f t="shared" si="21"/>
        <v/>
      </c>
      <c r="AL212" s="1" t="s">
        <v>86</v>
      </c>
      <c r="AM212" t="str">
        <f t="shared" si="24"/>
        <v/>
      </c>
      <c r="AN212" s="1" t="s">
        <v>86</v>
      </c>
      <c r="AO212" t="str">
        <f t="shared" si="25"/>
        <v/>
      </c>
      <c r="AP212" s="1" t="s">
        <v>592</v>
      </c>
    </row>
    <row r="213" spans="1:42">
      <c r="A213" s="98" t="s">
        <v>86</v>
      </c>
      <c r="B213" s="220" t="s">
        <v>86</v>
      </c>
      <c r="C213" s="5" t="s">
        <v>1390</v>
      </c>
      <c r="D213" s="181"/>
      <c r="E213" s="207"/>
      <c r="F213" s="5" t="str">
        <f t="shared" ca="1" si="18"/>
        <v/>
      </c>
      <c r="G213" s="215"/>
      <c r="H213" s="240">
        <v>175</v>
      </c>
      <c r="I213" s="229">
        <v>0</v>
      </c>
      <c r="J213" s="9" t="s">
        <v>86</v>
      </c>
      <c r="K213" s="9" t="s">
        <v>86</v>
      </c>
      <c r="L213" s="9" t="s">
        <v>86</v>
      </c>
      <c r="M213" s="100" t="s">
        <v>1391</v>
      </c>
      <c r="N213" s="9" t="s">
        <v>86</v>
      </c>
      <c r="O213" s="9" t="s">
        <v>86</v>
      </c>
      <c r="P213" s="10" t="s">
        <v>1392</v>
      </c>
      <c r="Q213" s="31" t="s">
        <v>1393</v>
      </c>
      <c r="R213" s="60" t="s">
        <v>86</v>
      </c>
      <c r="S213" s="9" t="s">
        <v>86</v>
      </c>
      <c r="T213" s="9" t="s">
        <v>86</v>
      </c>
      <c r="U213" s="103" t="s">
        <v>1394</v>
      </c>
      <c r="V213" s="162" t="s">
        <v>86</v>
      </c>
      <c r="W213" s="162"/>
      <c r="X213" s="170" t="str">
        <f t="shared" si="26"/>
        <v/>
      </c>
      <c r="Y213" s="171" t="s">
        <v>95</v>
      </c>
      <c r="Z213" s="172" t="str">
        <f t="shared" si="20"/>
        <v/>
      </c>
      <c r="AA213" s="141"/>
      <c r="AB213" s="6"/>
      <c r="AC213" s="6"/>
      <c r="AD213" s="6"/>
      <c r="AE213" s="4">
        <f t="shared" si="22"/>
        <v>0</v>
      </c>
      <c r="AF213" s="4">
        <f t="shared" si="23"/>
        <v>1</v>
      </c>
      <c r="AG213" s="4">
        <f t="shared" si="23"/>
        <v>0</v>
      </c>
      <c r="AH213" s="6"/>
      <c r="AJ213" s="1">
        <v>0</v>
      </c>
      <c r="AK213" t="str">
        <f t="shared" si="21"/>
        <v/>
      </c>
      <c r="AL213" s="1" t="s">
        <v>86</v>
      </c>
      <c r="AM213" t="str">
        <f t="shared" si="24"/>
        <v/>
      </c>
      <c r="AN213" s="1" t="s">
        <v>86</v>
      </c>
      <c r="AO213" t="str">
        <f t="shared" si="25"/>
        <v/>
      </c>
      <c r="AP213" s="1" t="s">
        <v>96</v>
      </c>
    </row>
    <row r="214" spans="1:42">
      <c r="A214" s="98" t="s">
        <v>86</v>
      </c>
      <c r="B214" s="220" t="s">
        <v>86</v>
      </c>
      <c r="C214" s="5" t="s">
        <v>1395</v>
      </c>
      <c r="D214" s="181"/>
      <c r="E214" s="207"/>
      <c r="F214" s="5" t="str">
        <f t="shared" ca="1" si="18"/>
        <v>PAD176</v>
      </c>
      <c r="G214" s="215"/>
      <c r="H214" s="240">
        <v>176</v>
      </c>
      <c r="I214" s="231">
        <v>2</v>
      </c>
      <c r="J214" s="9" t="s">
        <v>86</v>
      </c>
      <c r="K214" s="9" t="s">
        <v>86</v>
      </c>
      <c r="L214" s="9" t="s">
        <v>86</v>
      </c>
      <c r="M214" s="100" t="s">
        <v>86</v>
      </c>
      <c r="N214" s="109" t="s">
        <v>86</v>
      </c>
      <c r="O214" s="9" t="s">
        <v>86</v>
      </c>
      <c r="P214" s="10" t="s">
        <v>86</v>
      </c>
      <c r="Q214" s="31" t="s">
        <v>86</v>
      </c>
      <c r="R214" s="60" t="s">
        <v>86</v>
      </c>
      <c r="S214" s="9" t="s">
        <v>86</v>
      </c>
      <c r="T214" s="9" t="s">
        <v>86</v>
      </c>
      <c r="U214" s="103" t="s">
        <v>86</v>
      </c>
      <c r="V214" s="162" t="s">
        <v>86</v>
      </c>
      <c r="W214" s="162"/>
      <c r="X214" s="170" t="str">
        <f t="shared" si="26"/>
        <v/>
      </c>
      <c r="Y214" s="171" t="s">
        <v>95</v>
      </c>
      <c r="Z214" s="172" t="str">
        <f t="shared" si="20"/>
        <v/>
      </c>
      <c r="AA214" s="141"/>
      <c r="AB214" s="6"/>
      <c r="AC214" s="6"/>
      <c r="AD214" s="6"/>
      <c r="AE214" s="4">
        <f t="shared" si="22"/>
        <v>0</v>
      </c>
      <c r="AF214" s="4">
        <f t="shared" si="23"/>
        <v>1</v>
      </c>
      <c r="AG214" s="4">
        <f t="shared" si="23"/>
        <v>0</v>
      </c>
      <c r="AH214" s="6"/>
      <c r="AJ214" s="1">
        <v>2</v>
      </c>
      <c r="AK214" t="str">
        <f t="shared" si="21"/>
        <v/>
      </c>
      <c r="AL214" s="1" t="s">
        <v>86</v>
      </c>
      <c r="AM214" t="str">
        <f t="shared" si="24"/>
        <v/>
      </c>
      <c r="AN214" s="1" t="s">
        <v>86</v>
      </c>
      <c r="AO214" t="str">
        <f t="shared" si="25"/>
        <v/>
      </c>
      <c r="AP214" s="1" t="s">
        <v>904</v>
      </c>
    </row>
    <row r="215" spans="1:42">
      <c r="A215" s="98" t="s">
        <v>86</v>
      </c>
      <c r="B215" s="220" t="s">
        <v>86</v>
      </c>
      <c r="C215" s="5" t="s">
        <v>1396</v>
      </c>
      <c r="D215" s="181"/>
      <c r="E215" s="207"/>
      <c r="F215" s="5" t="str">
        <f t="shared" ca="1" si="18"/>
        <v>PAD177</v>
      </c>
      <c r="G215" s="215"/>
      <c r="H215" s="240">
        <v>177</v>
      </c>
      <c r="I215" s="231">
        <v>2</v>
      </c>
      <c r="J215" s="9" t="s">
        <v>86</v>
      </c>
      <c r="K215" s="9" t="s">
        <v>86</v>
      </c>
      <c r="L215" s="9" t="s">
        <v>86</v>
      </c>
      <c r="M215" s="100" t="s">
        <v>86</v>
      </c>
      <c r="N215" s="109" t="s">
        <v>86</v>
      </c>
      <c r="O215" s="9" t="s">
        <v>86</v>
      </c>
      <c r="P215" s="10" t="s">
        <v>86</v>
      </c>
      <c r="Q215" s="31" t="s">
        <v>86</v>
      </c>
      <c r="R215" s="60" t="s">
        <v>86</v>
      </c>
      <c r="S215" s="9" t="s">
        <v>86</v>
      </c>
      <c r="T215" s="9" t="s">
        <v>86</v>
      </c>
      <c r="U215" s="103" t="s">
        <v>86</v>
      </c>
      <c r="V215" s="162" t="s">
        <v>86</v>
      </c>
      <c r="W215" s="162"/>
      <c r="X215" s="170" t="str">
        <f t="shared" si="26"/>
        <v/>
      </c>
      <c r="Y215" s="171" t="s">
        <v>95</v>
      </c>
      <c r="Z215" s="172" t="str">
        <f t="shared" si="20"/>
        <v/>
      </c>
      <c r="AA215" s="141"/>
      <c r="AB215" s="6"/>
      <c r="AC215" s="6"/>
      <c r="AD215" s="6"/>
      <c r="AE215" s="4">
        <f t="shared" si="22"/>
        <v>0</v>
      </c>
      <c r="AF215" s="4">
        <f t="shared" si="23"/>
        <v>1</v>
      </c>
      <c r="AG215" s="4">
        <f t="shared" si="23"/>
        <v>0</v>
      </c>
      <c r="AH215" s="6"/>
      <c r="AJ215" s="1">
        <v>2</v>
      </c>
      <c r="AK215" t="str">
        <f t="shared" si="21"/>
        <v/>
      </c>
      <c r="AL215" s="1" t="s">
        <v>86</v>
      </c>
      <c r="AM215" t="str">
        <f t="shared" si="24"/>
        <v/>
      </c>
      <c r="AN215" s="1" t="s">
        <v>86</v>
      </c>
      <c r="AO215" t="str">
        <f t="shared" si="25"/>
        <v/>
      </c>
      <c r="AP215" s="1" t="s">
        <v>904</v>
      </c>
    </row>
    <row r="216" spans="1:42">
      <c r="A216" s="98" t="s">
        <v>86</v>
      </c>
      <c r="B216" s="220" t="s">
        <v>86</v>
      </c>
      <c r="C216" s="5" t="s">
        <v>1397</v>
      </c>
      <c r="D216" s="181"/>
      <c r="E216" s="207"/>
      <c r="F216" s="5" t="str">
        <f t="shared" ca="1" si="18"/>
        <v>PAD178</v>
      </c>
      <c r="G216" s="215"/>
      <c r="H216" s="240">
        <v>178</v>
      </c>
      <c r="I216" s="231">
        <v>2</v>
      </c>
      <c r="J216" s="9" t="s">
        <v>86</v>
      </c>
      <c r="K216" s="9" t="s">
        <v>86</v>
      </c>
      <c r="L216" s="9" t="s">
        <v>86</v>
      </c>
      <c r="M216" s="100" t="s">
        <v>86</v>
      </c>
      <c r="N216" s="109" t="s">
        <v>86</v>
      </c>
      <c r="O216" s="9" t="s">
        <v>86</v>
      </c>
      <c r="P216" s="10" t="s">
        <v>86</v>
      </c>
      <c r="Q216" s="31" t="s">
        <v>86</v>
      </c>
      <c r="R216" s="60" t="s">
        <v>86</v>
      </c>
      <c r="S216" s="9" t="s">
        <v>86</v>
      </c>
      <c r="T216" s="9" t="s">
        <v>86</v>
      </c>
      <c r="U216" s="103" t="s">
        <v>86</v>
      </c>
      <c r="V216" s="162" t="s">
        <v>86</v>
      </c>
      <c r="W216" s="162"/>
      <c r="X216" s="170" t="str">
        <f t="shared" si="26"/>
        <v/>
      </c>
      <c r="Y216" s="171" t="s">
        <v>95</v>
      </c>
      <c r="Z216" s="172" t="str">
        <f t="shared" si="20"/>
        <v/>
      </c>
      <c r="AA216" s="141"/>
      <c r="AB216" s="6"/>
      <c r="AC216" s="6"/>
      <c r="AD216" s="6"/>
      <c r="AE216" s="4">
        <f t="shared" si="22"/>
        <v>0</v>
      </c>
      <c r="AF216" s="4">
        <f t="shared" si="23"/>
        <v>1</v>
      </c>
      <c r="AG216" s="4">
        <f t="shared" si="23"/>
        <v>0</v>
      </c>
      <c r="AH216" s="6"/>
      <c r="AJ216" s="1">
        <v>2</v>
      </c>
      <c r="AK216" t="str">
        <f t="shared" si="21"/>
        <v/>
      </c>
      <c r="AL216" s="1" t="s">
        <v>86</v>
      </c>
      <c r="AM216" t="str">
        <f t="shared" si="24"/>
        <v/>
      </c>
      <c r="AN216" s="1" t="s">
        <v>86</v>
      </c>
      <c r="AO216" t="str">
        <f t="shared" si="25"/>
        <v/>
      </c>
      <c r="AP216" s="1" t="s">
        <v>904</v>
      </c>
    </row>
    <row r="217" spans="1:42">
      <c r="A217" s="98" t="s">
        <v>86</v>
      </c>
      <c r="B217" s="220" t="s">
        <v>86</v>
      </c>
      <c r="C217" s="5" t="s">
        <v>1398</v>
      </c>
      <c r="D217" s="181"/>
      <c r="E217" s="207"/>
      <c r="F217" s="5" t="str">
        <f t="shared" ca="1" si="18"/>
        <v>PAD179</v>
      </c>
      <c r="G217" s="215"/>
      <c r="H217" s="240">
        <v>179</v>
      </c>
      <c r="I217" s="231">
        <v>2</v>
      </c>
      <c r="J217" s="9" t="s">
        <v>86</v>
      </c>
      <c r="K217" s="9" t="s">
        <v>86</v>
      </c>
      <c r="L217" s="9" t="s">
        <v>86</v>
      </c>
      <c r="M217" s="100" t="s">
        <v>86</v>
      </c>
      <c r="N217" s="109" t="s">
        <v>86</v>
      </c>
      <c r="O217" s="9" t="s">
        <v>86</v>
      </c>
      <c r="P217" s="10" t="s">
        <v>86</v>
      </c>
      <c r="Q217" s="31" t="s">
        <v>86</v>
      </c>
      <c r="R217" s="60" t="s">
        <v>86</v>
      </c>
      <c r="S217" s="9" t="s">
        <v>86</v>
      </c>
      <c r="T217" s="9" t="s">
        <v>86</v>
      </c>
      <c r="U217" s="103" t="s">
        <v>86</v>
      </c>
      <c r="V217" s="162" t="s">
        <v>86</v>
      </c>
      <c r="W217" s="162"/>
      <c r="X217" s="170" t="str">
        <f t="shared" si="26"/>
        <v/>
      </c>
      <c r="Y217" s="171" t="s">
        <v>95</v>
      </c>
      <c r="Z217" s="172" t="str">
        <f t="shared" si="20"/>
        <v/>
      </c>
      <c r="AA217" s="141"/>
      <c r="AB217" s="6"/>
      <c r="AC217" s="6"/>
      <c r="AD217" s="6"/>
      <c r="AE217" s="4">
        <f t="shared" si="22"/>
        <v>0</v>
      </c>
      <c r="AF217" s="4">
        <f t="shared" si="23"/>
        <v>1</v>
      </c>
      <c r="AG217" s="4">
        <f t="shared" si="23"/>
        <v>0</v>
      </c>
      <c r="AH217" s="6"/>
      <c r="AJ217" s="1">
        <v>2</v>
      </c>
      <c r="AK217" t="str">
        <f t="shared" si="21"/>
        <v/>
      </c>
      <c r="AL217" s="1" t="s">
        <v>86</v>
      </c>
      <c r="AM217" t="str">
        <f t="shared" si="24"/>
        <v/>
      </c>
      <c r="AN217" s="1" t="s">
        <v>86</v>
      </c>
      <c r="AO217" t="str">
        <f t="shared" si="25"/>
        <v/>
      </c>
      <c r="AP217" s="1" t="s">
        <v>904</v>
      </c>
    </row>
    <row r="218" spans="1:42">
      <c r="A218" s="98" t="s">
        <v>86</v>
      </c>
      <c r="B218" s="220" t="s">
        <v>86</v>
      </c>
      <c r="C218" s="5" t="s">
        <v>1399</v>
      </c>
      <c r="D218" s="181"/>
      <c r="E218" s="207"/>
      <c r="F218" s="5" t="str">
        <f t="shared" ca="1" si="18"/>
        <v>PAD180</v>
      </c>
      <c r="G218" s="215"/>
      <c r="H218" s="240">
        <v>180</v>
      </c>
      <c r="I218" s="231">
        <v>2</v>
      </c>
      <c r="J218" s="9" t="s">
        <v>86</v>
      </c>
      <c r="K218" s="9" t="s">
        <v>86</v>
      </c>
      <c r="L218" s="9" t="s">
        <v>86</v>
      </c>
      <c r="M218" s="100" t="s">
        <v>86</v>
      </c>
      <c r="N218" s="112" t="s">
        <v>86</v>
      </c>
      <c r="O218" s="9" t="s">
        <v>86</v>
      </c>
      <c r="P218" s="10" t="s">
        <v>86</v>
      </c>
      <c r="Q218" s="31" t="s">
        <v>86</v>
      </c>
      <c r="R218" s="60" t="s">
        <v>86</v>
      </c>
      <c r="S218" s="9" t="s">
        <v>86</v>
      </c>
      <c r="T218" s="9" t="s">
        <v>86</v>
      </c>
      <c r="U218" s="103" t="s">
        <v>86</v>
      </c>
      <c r="V218" s="162" t="s">
        <v>86</v>
      </c>
      <c r="W218" s="162"/>
      <c r="X218" s="170" t="str">
        <f t="shared" si="26"/>
        <v/>
      </c>
      <c r="Y218" s="171" t="s">
        <v>95</v>
      </c>
      <c r="Z218" s="172" t="str">
        <f t="shared" si="20"/>
        <v/>
      </c>
      <c r="AA218" s="141"/>
      <c r="AB218" s="6"/>
      <c r="AC218" s="6"/>
      <c r="AD218" s="6"/>
      <c r="AE218" s="4">
        <f t="shared" si="22"/>
        <v>0</v>
      </c>
      <c r="AF218" s="4">
        <f t="shared" si="23"/>
        <v>1</v>
      </c>
      <c r="AG218" s="4">
        <f t="shared" si="23"/>
        <v>0</v>
      </c>
      <c r="AH218" s="6"/>
      <c r="AJ218" s="1">
        <v>2</v>
      </c>
      <c r="AK218" t="str">
        <f t="shared" si="21"/>
        <v/>
      </c>
      <c r="AL218" s="1" t="s">
        <v>86</v>
      </c>
      <c r="AM218" t="str">
        <f t="shared" si="24"/>
        <v/>
      </c>
      <c r="AN218" s="1" t="s">
        <v>86</v>
      </c>
      <c r="AO218" t="str">
        <f t="shared" si="25"/>
        <v/>
      </c>
      <c r="AP218" s="1" t="s">
        <v>904</v>
      </c>
    </row>
    <row r="219" spans="1:42">
      <c r="A219" s="98" t="s">
        <v>86</v>
      </c>
      <c r="B219" s="220" t="s">
        <v>86</v>
      </c>
      <c r="C219" s="5" t="s">
        <v>1400</v>
      </c>
      <c r="D219" s="181"/>
      <c r="E219" s="207"/>
      <c r="F219" s="5" t="str">
        <f t="shared" ca="1" si="18"/>
        <v>PAD181</v>
      </c>
      <c r="G219" s="215"/>
      <c r="H219" s="240">
        <v>181</v>
      </c>
      <c r="I219" s="231">
        <v>2</v>
      </c>
      <c r="J219" s="9" t="s">
        <v>86</v>
      </c>
      <c r="K219" s="9" t="s">
        <v>86</v>
      </c>
      <c r="L219" s="9" t="s">
        <v>86</v>
      </c>
      <c r="M219" s="100" t="s">
        <v>86</v>
      </c>
      <c r="N219" s="112" t="s">
        <v>86</v>
      </c>
      <c r="O219" s="9" t="s">
        <v>86</v>
      </c>
      <c r="P219" s="10" t="s">
        <v>86</v>
      </c>
      <c r="Q219" s="31" t="s">
        <v>86</v>
      </c>
      <c r="R219" s="60" t="s">
        <v>86</v>
      </c>
      <c r="S219" s="9" t="s">
        <v>86</v>
      </c>
      <c r="T219" s="9" t="s">
        <v>86</v>
      </c>
      <c r="U219" s="103" t="s">
        <v>86</v>
      </c>
      <c r="V219" s="162" t="s">
        <v>86</v>
      </c>
      <c r="W219" s="162"/>
      <c r="X219" s="170" t="str">
        <f t="shared" si="26"/>
        <v/>
      </c>
      <c r="Y219" s="171" t="s">
        <v>95</v>
      </c>
      <c r="Z219" s="172" t="str">
        <f t="shared" si="20"/>
        <v/>
      </c>
      <c r="AA219" s="141"/>
      <c r="AB219" s="6"/>
      <c r="AC219" s="6"/>
      <c r="AD219" s="6"/>
      <c r="AE219" s="4">
        <f t="shared" si="22"/>
        <v>0</v>
      </c>
      <c r="AF219" s="4">
        <f t="shared" si="23"/>
        <v>1</v>
      </c>
      <c r="AG219" s="4">
        <f t="shared" si="23"/>
        <v>0</v>
      </c>
      <c r="AH219" s="6"/>
      <c r="AJ219" s="1">
        <v>2</v>
      </c>
      <c r="AK219" t="str">
        <f t="shared" si="21"/>
        <v/>
      </c>
      <c r="AL219" s="1" t="s">
        <v>86</v>
      </c>
      <c r="AM219" t="str">
        <f t="shared" si="24"/>
        <v/>
      </c>
      <c r="AN219" s="1" t="s">
        <v>86</v>
      </c>
      <c r="AO219" t="str">
        <f t="shared" si="25"/>
        <v/>
      </c>
      <c r="AP219" s="1" t="s">
        <v>904</v>
      </c>
    </row>
    <row r="220" spans="1:42">
      <c r="A220" s="98" t="s">
        <v>86</v>
      </c>
      <c r="B220" s="220" t="s">
        <v>86</v>
      </c>
      <c r="C220" s="5" t="s">
        <v>1401</v>
      </c>
      <c r="D220" s="181"/>
      <c r="E220" s="207"/>
      <c r="F220" s="5" t="str">
        <f t="shared" ca="1" si="18"/>
        <v>PAD182</v>
      </c>
      <c r="G220" s="215"/>
      <c r="H220" s="240">
        <v>182</v>
      </c>
      <c r="I220" s="231">
        <v>2</v>
      </c>
      <c r="J220" s="9" t="s">
        <v>86</v>
      </c>
      <c r="K220" s="9" t="s">
        <v>86</v>
      </c>
      <c r="L220" s="9" t="s">
        <v>86</v>
      </c>
      <c r="M220" s="100" t="s">
        <v>86</v>
      </c>
      <c r="N220" s="112" t="s">
        <v>86</v>
      </c>
      <c r="O220" s="9" t="s">
        <v>86</v>
      </c>
      <c r="P220" s="10" t="s">
        <v>86</v>
      </c>
      <c r="Q220" s="31" t="s">
        <v>86</v>
      </c>
      <c r="R220" s="60" t="s">
        <v>86</v>
      </c>
      <c r="S220" s="9" t="s">
        <v>86</v>
      </c>
      <c r="T220" s="9" t="s">
        <v>86</v>
      </c>
      <c r="U220" s="103" t="s">
        <v>86</v>
      </c>
      <c r="V220" s="162" t="s">
        <v>86</v>
      </c>
      <c r="W220" s="162"/>
      <c r="X220" s="170" t="str">
        <f t="shared" si="26"/>
        <v/>
      </c>
      <c r="Y220" s="171"/>
      <c r="Z220" s="172" t="str">
        <f t="shared" si="20"/>
        <v/>
      </c>
      <c r="AA220" s="141"/>
      <c r="AB220" s="6"/>
      <c r="AC220" s="6"/>
      <c r="AD220" s="6"/>
      <c r="AE220" s="4">
        <f t="shared" si="22"/>
        <v>0</v>
      </c>
      <c r="AF220" s="4">
        <f t="shared" si="23"/>
        <v>0</v>
      </c>
      <c r="AG220" s="4">
        <f t="shared" si="23"/>
        <v>0</v>
      </c>
      <c r="AH220" s="6"/>
      <c r="AJ220" s="1">
        <v>2</v>
      </c>
      <c r="AK220" t="str">
        <f t="shared" si="21"/>
        <v/>
      </c>
      <c r="AL220" s="1" t="s">
        <v>86</v>
      </c>
      <c r="AM220" t="str">
        <f t="shared" si="24"/>
        <v/>
      </c>
      <c r="AN220" s="1" t="s">
        <v>86</v>
      </c>
      <c r="AO220" t="str">
        <f t="shared" si="25"/>
        <v/>
      </c>
      <c r="AP220" s="1" t="s">
        <v>904</v>
      </c>
    </row>
    <row r="221" spans="1:42">
      <c r="A221" s="98" t="s">
        <v>86</v>
      </c>
      <c r="B221" s="220" t="s">
        <v>86</v>
      </c>
      <c r="C221" s="5" t="s">
        <v>1402</v>
      </c>
      <c r="D221" s="181"/>
      <c r="E221" s="207"/>
      <c r="F221" s="5" t="str">
        <f t="shared" ca="1" si="18"/>
        <v>PAD183</v>
      </c>
      <c r="G221" s="215"/>
      <c r="H221" s="240">
        <v>183</v>
      </c>
      <c r="I221" s="231">
        <v>2</v>
      </c>
      <c r="J221" s="9" t="s">
        <v>86</v>
      </c>
      <c r="K221" s="9" t="s">
        <v>86</v>
      </c>
      <c r="L221" s="9" t="s">
        <v>86</v>
      </c>
      <c r="M221" s="100" t="s">
        <v>86</v>
      </c>
      <c r="N221" s="112" t="s">
        <v>86</v>
      </c>
      <c r="O221" s="9" t="s">
        <v>86</v>
      </c>
      <c r="P221" s="10" t="s">
        <v>86</v>
      </c>
      <c r="Q221" s="31" t="s">
        <v>86</v>
      </c>
      <c r="R221" s="60" t="s">
        <v>86</v>
      </c>
      <c r="S221" s="9" t="s">
        <v>86</v>
      </c>
      <c r="T221" s="9" t="s">
        <v>86</v>
      </c>
      <c r="U221" s="103" t="s">
        <v>86</v>
      </c>
      <c r="V221" s="162" t="s">
        <v>86</v>
      </c>
      <c r="W221" s="162"/>
      <c r="X221" s="170" t="str">
        <f t="shared" si="26"/>
        <v/>
      </c>
      <c r="Y221" s="171" t="s">
        <v>95</v>
      </c>
      <c r="Z221" s="172" t="str">
        <f t="shared" si="20"/>
        <v/>
      </c>
      <c r="AA221" s="141"/>
      <c r="AB221" s="6"/>
      <c r="AC221" s="6"/>
      <c r="AD221" s="6"/>
      <c r="AE221" s="4">
        <f t="shared" si="22"/>
        <v>0</v>
      </c>
      <c r="AF221" s="4">
        <f t="shared" si="23"/>
        <v>1</v>
      </c>
      <c r="AG221" s="4">
        <f t="shared" si="23"/>
        <v>0</v>
      </c>
      <c r="AH221" s="6"/>
      <c r="AJ221" s="1">
        <v>2</v>
      </c>
      <c r="AK221" t="str">
        <f t="shared" si="21"/>
        <v/>
      </c>
      <c r="AL221" s="1" t="s">
        <v>86</v>
      </c>
      <c r="AM221" t="str">
        <f t="shared" si="24"/>
        <v/>
      </c>
      <c r="AN221" s="1" t="s">
        <v>86</v>
      </c>
      <c r="AO221" t="str">
        <f t="shared" si="25"/>
        <v/>
      </c>
      <c r="AP221" s="1" t="s">
        <v>904</v>
      </c>
    </row>
    <row r="222" spans="1:42">
      <c r="A222" s="98" t="s">
        <v>86</v>
      </c>
      <c r="B222" s="220" t="s">
        <v>86</v>
      </c>
      <c r="C222" s="5" t="s">
        <v>1403</v>
      </c>
      <c r="D222" s="181"/>
      <c r="E222" s="207"/>
      <c r="F222" s="5" t="str">
        <f t="shared" ca="1" si="18"/>
        <v>PAD184</v>
      </c>
      <c r="G222" s="215"/>
      <c r="H222" s="240">
        <v>184</v>
      </c>
      <c r="I222" s="231">
        <v>2</v>
      </c>
      <c r="J222" s="9" t="s">
        <v>86</v>
      </c>
      <c r="K222" s="14" t="s">
        <v>86</v>
      </c>
      <c r="L222" s="9" t="s">
        <v>86</v>
      </c>
      <c r="M222" s="100" t="s">
        <v>86</v>
      </c>
      <c r="N222" s="9" t="s">
        <v>86</v>
      </c>
      <c r="O222" s="9" t="s">
        <v>86</v>
      </c>
      <c r="P222" s="10" t="s">
        <v>86</v>
      </c>
      <c r="Q222" s="31" t="s">
        <v>86</v>
      </c>
      <c r="R222" s="60" t="s">
        <v>86</v>
      </c>
      <c r="S222" s="9" t="s">
        <v>86</v>
      </c>
      <c r="T222" s="9" t="s">
        <v>86</v>
      </c>
      <c r="U222" s="103" t="s">
        <v>86</v>
      </c>
      <c r="V222" s="162" t="s">
        <v>86</v>
      </c>
      <c r="W222" s="162"/>
      <c r="X222" s="170" t="str">
        <f t="shared" si="26"/>
        <v/>
      </c>
      <c r="Y222" s="171"/>
      <c r="Z222" s="172" t="str">
        <f t="shared" si="20"/>
        <v/>
      </c>
      <c r="AA222" s="141"/>
      <c r="AB222" s="6"/>
      <c r="AC222" s="6"/>
      <c r="AD222" s="6"/>
      <c r="AE222" s="4">
        <f t="shared" si="22"/>
        <v>0</v>
      </c>
      <c r="AF222" s="4">
        <f t="shared" si="23"/>
        <v>0</v>
      </c>
      <c r="AG222" s="4">
        <f t="shared" si="23"/>
        <v>0</v>
      </c>
      <c r="AH222" s="6"/>
      <c r="AJ222" s="1">
        <v>2</v>
      </c>
      <c r="AK222" t="str">
        <f t="shared" si="21"/>
        <v/>
      </c>
      <c r="AL222" s="1" t="s">
        <v>86</v>
      </c>
      <c r="AM222" t="str">
        <f t="shared" si="24"/>
        <v/>
      </c>
      <c r="AN222" s="1" t="s">
        <v>86</v>
      </c>
      <c r="AO222" t="str">
        <f t="shared" si="25"/>
        <v/>
      </c>
      <c r="AP222" s="1" t="s">
        <v>904</v>
      </c>
    </row>
    <row r="223" spans="1:42">
      <c r="A223" s="98" t="s">
        <v>86</v>
      </c>
      <c r="B223" s="220" t="s">
        <v>86</v>
      </c>
      <c r="C223" s="5" t="s">
        <v>1404</v>
      </c>
      <c r="D223" s="181"/>
      <c r="E223" s="207"/>
      <c r="F223" s="5" t="str">
        <f t="shared" ca="1" si="18"/>
        <v>PAD185</v>
      </c>
      <c r="G223" s="215"/>
      <c r="H223" s="240">
        <v>185</v>
      </c>
      <c r="I223" s="231">
        <v>2</v>
      </c>
      <c r="J223" s="9" t="s">
        <v>86</v>
      </c>
      <c r="K223" s="14" t="s">
        <v>86</v>
      </c>
      <c r="L223" s="9" t="s">
        <v>86</v>
      </c>
      <c r="M223" s="100" t="s">
        <v>86</v>
      </c>
      <c r="N223" s="9" t="s">
        <v>86</v>
      </c>
      <c r="O223" s="9" t="s">
        <v>86</v>
      </c>
      <c r="P223" s="10" t="s">
        <v>86</v>
      </c>
      <c r="Q223" s="31" t="s">
        <v>86</v>
      </c>
      <c r="R223" s="60" t="s">
        <v>86</v>
      </c>
      <c r="S223" s="9" t="s">
        <v>86</v>
      </c>
      <c r="T223" s="9" t="s">
        <v>86</v>
      </c>
      <c r="U223" s="103" t="s">
        <v>86</v>
      </c>
      <c r="V223" s="162" t="s">
        <v>86</v>
      </c>
      <c r="W223" s="162"/>
      <c r="X223" s="170" t="str">
        <f t="shared" si="26"/>
        <v/>
      </c>
      <c r="Y223" s="171"/>
      <c r="Z223" s="172" t="str">
        <f t="shared" si="20"/>
        <v/>
      </c>
      <c r="AA223" s="141"/>
      <c r="AB223" s="6"/>
      <c r="AC223" s="6"/>
      <c r="AD223" s="6"/>
      <c r="AE223" s="4">
        <f t="shared" si="22"/>
        <v>0</v>
      </c>
      <c r="AF223" s="4">
        <f t="shared" si="23"/>
        <v>0</v>
      </c>
      <c r="AG223" s="4">
        <f t="shared" si="23"/>
        <v>0</v>
      </c>
      <c r="AH223" s="6"/>
      <c r="AJ223" s="1">
        <v>2</v>
      </c>
      <c r="AK223" t="str">
        <f t="shared" si="21"/>
        <v/>
      </c>
      <c r="AL223" s="1" t="s">
        <v>86</v>
      </c>
      <c r="AM223" t="str">
        <f t="shared" si="24"/>
        <v/>
      </c>
      <c r="AN223" s="1" t="s">
        <v>86</v>
      </c>
      <c r="AO223" t="str">
        <f t="shared" si="25"/>
        <v/>
      </c>
      <c r="AP223" s="1" t="s">
        <v>904</v>
      </c>
    </row>
    <row r="224" spans="1:42">
      <c r="A224" s="98" t="s">
        <v>86</v>
      </c>
      <c r="B224" s="220" t="s">
        <v>1405</v>
      </c>
      <c r="C224" s="5" t="s">
        <v>1406</v>
      </c>
      <c r="D224" s="181"/>
      <c r="E224" s="207"/>
      <c r="F224" s="5" t="str">
        <f t="shared" ca="1" si="18"/>
        <v/>
      </c>
      <c r="G224" s="215"/>
      <c r="H224" s="240">
        <v>186</v>
      </c>
      <c r="I224" s="231">
        <v>2</v>
      </c>
      <c r="J224" s="9" t="s">
        <v>86</v>
      </c>
      <c r="K224" s="14" t="s">
        <v>1407</v>
      </c>
      <c r="L224" s="9" t="s">
        <v>86</v>
      </c>
      <c r="M224" s="100" t="s">
        <v>1408</v>
      </c>
      <c r="N224" s="9" t="s">
        <v>86</v>
      </c>
      <c r="O224" s="9" t="s">
        <v>86</v>
      </c>
      <c r="P224" s="10" t="s">
        <v>1409</v>
      </c>
      <c r="Q224" s="31" t="s">
        <v>1410</v>
      </c>
      <c r="R224" s="60" t="s">
        <v>86</v>
      </c>
      <c r="S224" s="9" t="s">
        <v>86</v>
      </c>
      <c r="T224" s="9" t="s">
        <v>86</v>
      </c>
      <c r="U224" s="103" t="s">
        <v>1411</v>
      </c>
      <c r="V224" s="162" t="s">
        <v>86</v>
      </c>
      <c r="W224" s="162"/>
      <c r="X224" s="170" t="str">
        <f t="shared" si="26"/>
        <v>X</v>
      </c>
      <c r="Y224" s="171"/>
      <c r="Z224" s="172" t="str">
        <f t="shared" si="20"/>
        <v/>
      </c>
      <c r="AA224" s="141"/>
      <c r="AB224" s="6"/>
      <c r="AC224" s="6"/>
      <c r="AD224" s="6"/>
      <c r="AE224" s="4">
        <f t="shared" si="22"/>
        <v>1</v>
      </c>
      <c r="AF224" s="4">
        <f t="shared" si="23"/>
        <v>0</v>
      </c>
      <c r="AG224" s="4">
        <f t="shared" si="23"/>
        <v>0</v>
      </c>
      <c r="AH224" s="6"/>
      <c r="AJ224" s="1">
        <v>2</v>
      </c>
      <c r="AK224" t="str">
        <f t="shared" si="21"/>
        <v/>
      </c>
      <c r="AL224" s="1" t="s">
        <v>95</v>
      </c>
      <c r="AM224" t="str">
        <f t="shared" si="24"/>
        <v/>
      </c>
      <c r="AN224" s="1" t="s">
        <v>86</v>
      </c>
      <c r="AO224" t="str">
        <f t="shared" si="25"/>
        <v/>
      </c>
      <c r="AP224" s="1" t="s">
        <v>904</v>
      </c>
    </row>
    <row r="225" spans="1:42">
      <c r="A225" s="98" t="s">
        <v>86</v>
      </c>
      <c r="B225" s="220" t="s">
        <v>1412</v>
      </c>
      <c r="C225" s="5" t="s">
        <v>1413</v>
      </c>
      <c r="D225" s="181"/>
      <c r="E225" s="207"/>
      <c r="F225" s="5" t="str">
        <f t="shared" ca="1" si="18"/>
        <v/>
      </c>
      <c r="G225" s="215"/>
      <c r="H225" s="240">
        <v>187</v>
      </c>
      <c r="I225" s="231">
        <v>2</v>
      </c>
      <c r="J225" s="9" t="s">
        <v>86</v>
      </c>
      <c r="K225" s="14" t="s">
        <v>1414</v>
      </c>
      <c r="L225" s="9" t="s">
        <v>86</v>
      </c>
      <c r="M225" s="100" t="s">
        <v>1415</v>
      </c>
      <c r="N225" s="9" t="s">
        <v>86</v>
      </c>
      <c r="O225" s="9" t="s">
        <v>86</v>
      </c>
      <c r="P225" s="10" t="s">
        <v>1416</v>
      </c>
      <c r="Q225" s="31" t="s">
        <v>1417</v>
      </c>
      <c r="R225" s="60" t="s">
        <v>86</v>
      </c>
      <c r="S225" s="9" t="s">
        <v>86</v>
      </c>
      <c r="T225" s="9" t="s">
        <v>86</v>
      </c>
      <c r="U225" s="103" t="s">
        <v>1418</v>
      </c>
      <c r="V225" s="162" t="s">
        <v>86</v>
      </c>
      <c r="W225" s="162"/>
      <c r="X225" s="170" t="str">
        <f t="shared" si="26"/>
        <v>X</v>
      </c>
      <c r="Y225" s="171"/>
      <c r="Z225" s="172" t="str">
        <f t="shared" si="20"/>
        <v/>
      </c>
      <c r="AA225" s="141"/>
      <c r="AB225" s="6"/>
      <c r="AC225" s="6"/>
      <c r="AD225" s="6"/>
      <c r="AE225" s="4">
        <f t="shared" si="22"/>
        <v>1</v>
      </c>
      <c r="AF225" s="4">
        <f t="shared" si="23"/>
        <v>0</v>
      </c>
      <c r="AG225" s="4">
        <f t="shared" si="23"/>
        <v>0</v>
      </c>
      <c r="AH225" s="6"/>
      <c r="AJ225" s="1">
        <v>2</v>
      </c>
      <c r="AK225" t="str">
        <f t="shared" si="21"/>
        <v/>
      </c>
      <c r="AL225" s="1" t="s">
        <v>95</v>
      </c>
      <c r="AM225" t="str">
        <f t="shared" si="24"/>
        <v/>
      </c>
      <c r="AN225" s="1" t="s">
        <v>86</v>
      </c>
      <c r="AO225" t="str">
        <f t="shared" si="25"/>
        <v/>
      </c>
      <c r="AP225" s="1" t="s">
        <v>904</v>
      </c>
    </row>
    <row r="226" spans="1:42">
      <c r="A226" s="98" t="s">
        <v>86</v>
      </c>
      <c r="B226" s="220" t="s">
        <v>1419</v>
      </c>
      <c r="C226" s="5" t="s">
        <v>1420</v>
      </c>
      <c r="D226" s="181"/>
      <c r="E226" s="207"/>
      <c r="F226" s="5" t="str">
        <f t="shared" ca="1" si="18"/>
        <v/>
      </c>
      <c r="G226" s="215"/>
      <c r="H226" s="240">
        <v>188</v>
      </c>
      <c r="I226" s="231">
        <v>2</v>
      </c>
      <c r="J226" s="9" t="s">
        <v>86</v>
      </c>
      <c r="K226" s="14" t="s">
        <v>1421</v>
      </c>
      <c r="L226" s="9" t="s">
        <v>86</v>
      </c>
      <c r="M226" s="100" t="s">
        <v>1422</v>
      </c>
      <c r="N226" s="9" t="s">
        <v>86</v>
      </c>
      <c r="O226" s="9" t="s">
        <v>86</v>
      </c>
      <c r="P226" s="10" t="s">
        <v>1423</v>
      </c>
      <c r="Q226" s="31" t="s">
        <v>1424</v>
      </c>
      <c r="R226" s="60" t="s">
        <v>86</v>
      </c>
      <c r="S226" s="9" t="s">
        <v>86</v>
      </c>
      <c r="T226" s="9" t="s">
        <v>86</v>
      </c>
      <c r="U226" s="103" t="s">
        <v>1425</v>
      </c>
      <c r="V226" s="162" t="s">
        <v>86</v>
      </c>
      <c r="W226" s="162"/>
      <c r="X226" s="170" t="str">
        <f t="shared" si="26"/>
        <v>X</v>
      </c>
      <c r="Y226" s="171"/>
      <c r="Z226" s="172" t="str">
        <f t="shared" si="20"/>
        <v/>
      </c>
      <c r="AA226" s="141"/>
      <c r="AB226" s="6"/>
      <c r="AC226" s="6"/>
      <c r="AD226" s="6"/>
      <c r="AE226" s="4">
        <f t="shared" si="22"/>
        <v>1</v>
      </c>
      <c r="AF226" s="4">
        <f t="shared" si="23"/>
        <v>0</v>
      </c>
      <c r="AG226" s="4">
        <f t="shared" si="23"/>
        <v>0</v>
      </c>
      <c r="AH226" s="6"/>
      <c r="AJ226" s="1">
        <v>2</v>
      </c>
      <c r="AK226" t="str">
        <f t="shared" si="21"/>
        <v/>
      </c>
      <c r="AL226" s="1" t="s">
        <v>95</v>
      </c>
      <c r="AM226" t="str">
        <f t="shared" si="24"/>
        <v/>
      </c>
      <c r="AN226" s="1" t="s">
        <v>86</v>
      </c>
      <c r="AO226" t="str">
        <f t="shared" si="25"/>
        <v/>
      </c>
      <c r="AP226" s="1" t="s">
        <v>904</v>
      </c>
    </row>
    <row r="227" spans="1:42">
      <c r="A227" s="98" t="s">
        <v>86</v>
      </c>
      <c r="B227" s="220" t="s">
        <v>796</v>
      </c>
      <c r="C227" s="5" t="s">
        <v>1426</v>
      </c>
      <c r="D227" s="181"/>
      <c r="E227" s="207"/>
      <c r="F227" s="5" t="str">
        <f t="shared" ca="1" si="18"/>
        <v/>
      </c>
      <c r="G227" s="215"/>
      <c r="H227" s="240">
        <v>189</v>
      </c>
      <c r="I227" s="231">
        <v>2</v>
      </c>
      <c r="J227" s="9" t="s">
        <v>86</v>
      </c>
      <c r="K227" s="14" t="s">
        <v>1427</v>
      </c>
      <c r="L227" s="9" t="s">
        <v>86</v>
      </c>
      <c r="M227" s="100" t="s">
        <v>1428</v>
      </c>
      <c r="N227" s="9" t="s">
        <v>86</v>
      </c>
      <c r="O227" s="9" t="s">
        <v>86</v>
      </c>
      <c r="P227" s="10" t="s">
        <v>1429</v>
      </c>
      <c r="Q227" s="31" t="s">
        <v>1430</v>
      </c>
      <c r="R227" s="60" t="s">
        <v>86</v>
      </c>
      <c r="S227" s="9" t="s">
        <v>86</v>
      </c>
      <c r="T227" s="9" t="s">
        <v>86</v>
      </c>
      <c r="U227" s="103" t="s">
        <v>1431</v>
      </c>
      <c r="V227" s="162" t="s">
        <v>86</v>
      </c>
      <c r="W227" s="162"/>
      <c r="X227" s="170" t="str">
        <f t="shared" si="26"/>
        <v>X</v>
      </c>
      <c r="Y227" s="171"/>
      <c r="Z227" s="172" t="str">
        <f t="shared" si="20"/>
        <v/>
      </c>
      <c r="AA227" s="141"/>
      <c r="AB227" s="6"/>
      <c r="AC227" s="6"/>
      <c r="AD227" s="6"/>
      <c r="AE227" s="4">
        <f t="shared" si="22"/>
        <v>1</v>
      </c>
      <c r="AF227" s="4">
        <f t="shared" si="23"/>
        <v>0</v>
      </c>
      <c r="AG227" s="4">
        <f t="shared" si="23"/>
        <v>0</v>
      </c>
      <c r="AH227" s="6"/>
      <c r="AJ227" s="1">
        <v>2</v>
      </c>
      <c r="AK227" t="str">
        <f t="shared" si="21"/>
        <v/>
      </c>
      <c r="AL227" s="1" t="s">
        <v>95</v>
      </c>
      <c r="AM227" t="str">
        <f t="shared" si="24"/>
        <v/>
      </c>
      <c r="AN227" s="1" t="s">
        <v>86</v>
      </c>
      <c r="AO227" t="str">
        <f t="shared" si="25"/>
        <v/>
      </c>
      <c r="AP227" s="1" t="s">
        <v>904</v>
      </c>
    </row>
    <row r="228" spans="1:42">
      <c r="A228" s="98" t="s">
        <v>86</v>
      </c>
      <c r="B228" s="220" t="s">
        <v>86</v>
      </c>
      <c r="C228" s="5" t="s">
        <v>1432</v>
      </c>
      <c r="D228" s="181"/>
      <c r="E228" s="207"/>
      <c r="F228" s="5" t="str">
        <f t="shared" ca="1" si="18"/>
        <v>PAD190</v>
      </c>
      <c r="G228" s="215"/>
      <c r="H228" s="240">
        <v>190</v>
      </c>
      <c r="I228" s="231">
        <v>2</v>
      </c>
      <c r="J228" s="9" t="s">
        <v>86</v>
      </c>
      <c r="K228" s="9" t="s">
        <v>86</v>
      </c>
      <c r="L228" s="9" t="s">
        <v>86</v>
      </c>
      <c r="M228" s="100" t="s">
        <v>86</v>
      </c>
      <c r="N228" s="9" t="s">
        <v>86</v>
      </c>
      <c r="O228" s="9" t="s">
        <v>86</v>
      </c>
      <c r="P228" s="10" t="s">
        <v>86</v>
      </c>
      <c r="Q228" s="31" t="s">
        <v>86</v>
      </c>
      <c r="R228" s="60" t="s">
        <v>86</v>
      </c>
      <c r="S228" s="9" t="s">
        <v>86</v>
      </c>
      <c r="T228" s="9" t="s">
        <v>86</v>
      </c>
      <c r="U228" s="103" t="s">
        <v>86</v>
      </c>
      <c r="V228" s="162" t="s">
        <v>86</v>
      </c>
      <c r="W228" s="162"/>
      <c r="X228" s="170" t="str">
        <f t="shared" si="26"/>
        <v/>
      </c>
      <c r="Y228" s="171"/>
      <c r="Z228" s="172" t="str">
        <f t="shared" si="20"/>
        <v/>
      </c>
      <c r="AA228" s="141"/>
      <c r="AB228" s="6"/>
      <c r="AC228" s="6"/>
      <c r="AD228" s="6"/>
      <c r="AE228" s="4">
        <f t="shared" si="22"/>
        <v>0</v>
      </c>
      <c r="AF228" s="4">
        <f t="shared" si="23"/>
        <v>0</v>
      </c>
      <c r="AG228" s="4">
        <f t="shared" si="23"/>
        <v>0</v>
      </c>
      <c r="AH228" s="6"/>
      <c r="AJ228" s="1">
        <v>2</v>
      </c>
      <c r="AK228" t="str">
        <f t="shared" si="21"/>
        <v/>
      </c>
      <c r="AL228" s="1" t="s">
        <v>86</v>
      </c>
      <c r="AM228" t="str">
        <f t="shared" si="24"/>
        <v/>
      </c>
      <c r="AN228" s="1" t="s">
        <v>86</v>
      </c>
      <c r="AO228" t="str">
        <f t="shared" si="25"/>
        <v/>
      </c>
      <c r="AP228" s="1" t="s">
        <v>904</v>
      </c>
    </row>
    <row r="229" spans="1:42">
      <c r="A229" s="98" t="s">
        <v>86</v>
      </c>
      <c r="B229" s="220" t="s">
        <v>86</v>
      </c>
      <c r="C229" s="5" t="s">
        <v>1433</v>
      </c>
      <c r="D229" s="182"/>
      <c r="E229" s="204"/>
      <c r="F229" s="5" t="str">
        <f t="shared" ca="1" si="18"/>
        <v/>
      </c>
      <c r="G229" s="215"/>
      <c r="H229" s="240">
        <v>191</v>
      </c>
      <c r="I229" s="230">
        <v>3</v>
      </c>
      <c r="J229" s="9" t="s">
        <v>86</v>
      </c>
      <c r="K229" s="9" t="s">
        <v>86</v>
      </c>
      <c r="L229" s="9" t="s">
        <v>86</v>
      </c>
      <c r="M229" s="100" t="s">
        <v>1434</v>
      </c>
      <c r="N229" s="9" t="s">
        <v>86</v>
      </c>
      <c r="O229" s="9" t="s">
        <v>86</v>
      </c>
      <c r="P229" s="10" t="s">
        <v>1435</v>
      </c>
      <c r="Q229" s="31" t="s">
        <v>1436</v>
      </c>
      <c r="R229" s="60" t="s">
        <v>86</v>
      </c>
      <c r="S229" s="9" t="s">
        <v>86</v>
      </c>
      <c r="T229" s="9" t="s">
        <v>86</v>
      </c>
      <c r="U229" s="103" t="s">
        <v>1437</v>
      </c>
      <c r="V229" s="162" t="s">
        <v>86</v>
      </c>
      <c r="W229" s="162"/>
      <c r="X229" s="170" t="str">
        <f t="shared" si="26"/>
        <v/>
      </c>
      <c r="Y229" s="171" t="s">
        <v>95</v>
      </c>
      <c r="Z229" s="172" t="str">
        <f t="shared" si="20"/>
        <v/>
      </c>
      <c r="AA229" s="141"/>
      <c r="AB229" s="6"/>
      <c r="AC229" s="6"/>
      <c r="AD229" s="6"/>
      <c r="AE229" s="4">
        <f t="shared" si="22"/>
        <v>0</v>
      </c>
      <c r="AF229" s="4">
        <f t="shared" si="23"/>
        <v>1</v>
      </c>
      <c r="AG229" s="4">
        <f t="shared" si="23"/>
        <v>0</v>
      </c>
      <c r="AH229" s="6"/>
      <c r="AJ229" s="1">
        <v>3</v>
      </c>
      <c r="AK229" t="str">
        <f t="shared" si="21"/>
        <v/>
      </c>
      <c r="AL229" s="1" t="s">
        <v>86</v>
      </c>
      <c r="AM229" t="str">
        <f t="shared" si="24"/>
        <v/>
      </c>
      <c r="AN229" s="1" t="s">
        <v>95</v>
      </c>
      <c r="AO229" t="str">
        <f t="shared" si="25"/>
        <v>&lt;---</v>
      </c>
      <c r="AP229" s="1" t="s">
        <v>1218</v>
      </c>
    </row>
    <row r="230" spans="1:42">
      <c r="A230" s="98" t="s">
        <v>86</v>
      </c>
      <c r="B230" s="220" t="s">
        <v>86</v>
      </c>
      <c r="C230" s="5" t="s">
        <v>1438</v>
      </c>
      <c r="D230" s="181"/>
      <c r="E230" s="207"/>
      <c r="F230" s="5" t="str">
        <f t="shared" ref="F230:F261" ca="1" si="27">IF(M230="",C230,IF(G230="","",OFFSET(J230,0,G230)))</f>
        <v/>
      </c>
      <c r="G230" s="215"/>
      <c r="H230" s="240">
        <v>192</v>
      </c>
      <c r="I230" s="229">
        <v>0</v>
      </c>
      <c r="J230" s="9" t="s">
        <v>86</v>
      </c>
      <c r="K230" s="9" t="s">
        <v>197</v>
      </c>
      <c r="L230" s="9" t="s">
        <v>86</v>
      </c>
      <c r="M230" s="100" t="s">
        <v>1439</v>
      </c>
      <c r="N230" s="9" t="s">
        <v>86</v>
      </c>
      <c r="O230" s="9" t="s">
        <v>86</v>
      </c>
      <c r="P230" s="10" t="s">
        <v>1440</v>
      </c>
      <c r="Q230" s="31" t="s">
        <v>1441</v>
      </c>
      <c r="R230" s="60" t="s">
        <v>86</v>
      </c>
      <c r="S230" s="9" t="s">
        <v>86</v>
      </c>
      <c r="T230" s="9" t="s">
        <v>86</v>
      </c>
      <c r="U230" s="103" t="s">
        <v>1442</v>
      </c>
      <c r="V230" s="162" t="s">
        <v>86</v>
      </c>
      <c r="W230" s="162"/>
      <c r="X230" s="170" t="str">
        <f t="shared" ref="X230:X236" si="28">IF(B230="","","X")</f>
        <v/>
      </c>
      <c r="Y230" s="171" t="s">
        <v>95</v>
      </c>
      <c r="Z230" s="172" t="str">
        <f t="shared" ref="Z230:Z293" si="29">IF(A230="","","X")</f>
        <v/>
      </c>
      <c r="AA230" s="141"/>
      <c r="AB230" s="6"/>
      <c r="AC230" s="6"/>
      <c r="AD230" s="6"/>
      <c r="AE230" s="4">
        <f t="shared" si="22"/>
        <v>0</v>
      </c>
      <c r="AF230" s="4">
        <f t="shared" si="23"/>
        <v>1</v>
      </c>
      <c r="AG230" s="4">
        <f t="shared" si="23"/>
        <v>0</v>
      </c>
      <c r="AH230" s="6"/>
      <c r="AJ230" s="1">
        <v>0</v>
      </c>
      <c r="AK230" t="str">
        <f t="shared" ref="AK230:AK264" si="30">IF(I230=AJ230,"","CHANGE")</f>
        <v/>
      </c>
      <c r="AL230" s="1" t="s">
        <v>86</v>
      </c>
      <c r="AM230" t="str">
        <f t="shared" si="24"/>
        <v/>
      </c>
      <c r="AN230" s="1" t="s">
        <v>86</v>
      </c>
      <c r="AO230" t="str">
        <f t="shared" si="25"/>
        <v/>
      </c>
      <c r="AP230" s="1" t="s">
        <v>111</v>
      </c>
    </row>
    <row r="231" spans="1:42">
      <c r="A231" s="98" t="s">
        <v>86</v>
      </c>
      <c r="B231" s="220" t="s">
        <v>86</v>
      </c>
      <c r="C231" s="5" t="s">
        <v>1443</v>
      </c>
      <c r="D231" s="181"/>
      <c r="E231" s="207"/>
      <c r="F231" s="5" t="str">
        <f t="shared" ca="1" si="27"/>
        <v>PAD193</v>
      </c>
      <c r="G231" s="215"/>
      <c r="H231" s="240">
        <v>193</v>
      </c>
      <c r="I231" s="231">
        <v>2</v>
      </c>
      <c r="J231" s="9" t="s">
        <v>86</v>
      </c>
      <c r="K231" s="9" t="s">
        <v>86</v>
      </c>
      <c r="L231" s="9" t="s">
        <v>86</v>
      </c>
      <c r="M231" s="100" t="s">
        <v>86</v>
      </c>
      <c r="N231" s="115" t="s">
        <v>86</v>
      </c>
      <c r="O231" s="9" t="s">
        <v>86</v>
      </c>
      <c r="P231" s="10" t="s">
        <v>86</v>
      </c>
      <c r="Q231" s="31" t="s">
        <v>86</v>
      </c>
      <c r="R231" s="60" t="s">
        <v>86</v>
      </c>
      <c r="S231" s="9" t="s">
        <v>86</v>
      </c>
      <c r="T231" s="9" t="s">
        <v>86</v>
      </c>
      <c r="U231" s="103" t="s">
        <v>86</v>
      </c>
      <c r="V231" s="162" t="s">
        <v>86</v>
      </c>
      <c r="W231" s="162"/>
      <c r="X231" s="170" t="str">
        <f t="shared" si="28"/>
        <v/>
      </c>
      <c r="Y231" s="171" t="s">
        <v>95</v>
      </c>
      <c r="Z231" s="172" t="str">
        <f t="shared" si="29"/>
        <v/>
      </c>
      <c r="AA231" s="141"/>
      <c r="AB231" s="6"/>
      <c r="AC231" s="6"/>
      <c r="AD231" s="6"/>
      <c r="AE231" s="4">
        <f t="shared" ref="AE231:AE294" si="31">IF(X231="",0,1)</f>
        <v>0</v>
      </c>
      <c r="AF231" s="4">
        <f t="shared" ref="AF231:AG294" si="32">IF(Y231="",0,1)</f>
        <v>1</v>
      </c>
      <c r="AG231" s="4">
        <f t="shared" si="32"/>
        <v>0</v>
      </c>
      <c r="AH231" s="6"/>
      <c r="AJ231" s="1">
        <v>2</v>
      </c>
      <c r="AK231" t="str">
        <f t="shared" si="30"/>
        <v/>
      </c>
      <c r="AL231" s="1" t="s">
        <v>86</v>
      </c>
      <c r="AM231" t="str">
        <f t="shared" ref="AM231:AM263" si="33">IF(X231=AL231,"","&lt;--")</f>
        <v/>
      </c>
      <c r="AN231" s="1" t="s">
        <v>86</v>
      </c>
      <c r="AO231" t="str">
        <f t="shared" ref="AO231:AO262" si="34">IF(Z231=AN231,"","&lt;---")</f>
        <v/>
      </c>
      <c r="AP231" s="1" t="s">
        <v>904</v>
      </c>
    </row>
    <row r="232" spans="1:42">
      <c r="A232" s="98" t="s">
        <v>86</v>
      </c>
      <c r="B232" s="220" t="s">
        <v>86</v>
      </c>
      <c r="C232" s="5" t="s">
        <v>1444</v>
      </c>
      <c r="D232" s="181"/>
      <c r="E232" s="207"/>
      <c r="F232" s="5" t="str">
        <f t="shared" ca="1" si="27"/>
        <v>PAD194</v>
      </c>
      <c r="G232" s="215"/>
      <c r="H232" s="240">
        <v>194</v>
      </c>
      <c r="I232" s="231">
        <v>2</v>
      </c>
      <c r="J232" s="9" t="s">
        <v>86</v>
      </c>
      <c r="K232" s="9" t="s">
        <v>86</v>
      </c>
      <c r="L232" s="9" t="s">
        <v>86</v>
      </c>
      <c r="M232" s="100" t="s">
        <v>86</v>
      </c>
      <c r="N232" s="115" t="s">
        <v>86</v>
      </c>
      <c r="O232" s="9" t="s">
        <v>86</v>
      </c>
      <c r="P232" s="10" t="s">
        <v>86</v>
      </c>
      <c r="Q232" s="31" t="s">
        <v>86</v>
      </c>
      <c r="R232" s="60" t="s">
        <v>86</v>
      </c>
      <c r="S232" s="9" t="s">
        <v>86</v>
      </c>
      <c r="T232" s="9" t="s">
        <v>86</v>
      </c>
      <c r="U232" s="103" t="s">
        <v>86</v>
      </c>
      <c r="V232" s="162" t="s">
        <v>86</v>
      </c>
      <c r="W232" s="162"/>
      <c r="X232" s="170" t="str">
        <f t="shared" si="28"/>
        <v/>
      </c>
      <c r="Y232" s="171" t="s">
        <v>95</v>
      </c>
      <c r="Z232" s="172" t="str">
        <f t="shared" si="29"/>
        <v/>
      </c>
      <c r="AA232" s="141"/>
      <c r="AB232" s="6"/>
      <c r="AC232" s="6"/>
      <c r="AD232" s="6"/>
      <c r="AE232" s="4">
        <f t="shared" si="31"/>
        <v>0</v>
      </c>
      <c r="AF232" s="4">
        <f t="shared" si="32"/>
        <v>1</v>
      </c>
      <c r="AG232" s="4">
        <f t="shared" si="32"/>
        <v>0</v>
      </c>
      <c r="AH232" s="6"/>
      <c r="AJ232" s="1">
        <v>2</v>
      </c>
      <c r="AK232" t="str">
        <f t="shared" si="30"/>
        <v/>
      </c>
      <c r="AL232" s="1" t="s">
        <v>86</v>
      </c>
      <c r="AM232" t="str">
        <f t="shared" si="33"/>
        <v/>
      </c>
      <c r="AN232" s="1" t="s">
        <v>86</v>
      </c>
      <c r="AO232" t="str">
        <f t="shared" si="34"/>
        <v/>
      </c>
      <c r="AP232" s="1" t="s">
        <v>904</v>
      </c>
    </row>
    <row r="233" spans="1:42">
      <c r="A233" s="98" t="s">
        <v>86</v>
      </c>
      <c r="B233" s="220" t="s">
        <v>461</v>
      </c>
      <c r="C233" s="5" t="s">
        <v>1445</v>
      </c>
      <c r="D233" s="181"/>
      <c r="E233" s="204"/>
      <c r="F233" s="5" t="str">
        <f t="shared" ca="1" si="27"/>
        <v/>
      </c>
      <c r="G233" s="215"/>
      <c r="H233" s="240">
        <v>195</v>
      </c>
      <c r="I233" s="232">
        <v>4</v>
      </c>
      <c r="J233" s="9" t="s">
        <v>86</v>
      </c>
      <c r="K233" s="104" t="s">
        <v>198</v>
      </c>
      <c r="L233" s="104" t="s">
        <v>396</v>
      </c>
      <c r="M233" s="100" t="s">
        <v>1446</v>
      </c>
      <c r="N233" s="9" t="s">
        <v>86</v>
      </c>
      <c r="O233" s="9" t="s">
        <v>86</v>
      </c>
      <c r="P233" s="10" t="s">
        <v>1447</v>
      </c>
      <c r="Q233" s="31" t="s">
        <v>1448</v>
      </c>
      <c r="R233" s="60" t="s">
        <v>86</v>
      </c>
      <c r="S233" s="9" t="s">
        <v>86</v>
      </c>
      <c r="T233" s="9" t="s">
        <v>86</v>
      </c>
      <c r="U233" s="103" t="s">
        <v>1449</v>
      </c>
      <c r="V233" s="162" t="s">
        <v>86</v>
      </c>
      <c r="W233" s="162"/>
      <c r="X233" s="170" t="str">
        <f t="shared" si="28"/>
        <v>X</v>
      </c>
      <c r="Y233" s="171"/>
      <c r="Z233" s="172" t="str">
        <f t="shared" si="29"/>
        <v/>
      </c>
      <c r="AA233" s="141"/>
      <c r="AB233" s="6"/>
      <c r="AC233" s="6"/>
      <c r="AD233" s="6"/>
      <c r="AE233" s="4">
        <f t="shared" si="31"/>
        <v>1</v>
      </c>
      <c r="AF233" s="4">
        <f t="shared" si="32"/>
        <v>0</v>
      </c>
      <c r="AG233" s="4">
        <f t="shared" si="32"/>
        <v>0</v>
      </c>
      <c r="AH233" s="6"/>
      <c r="AJ233" s="1">
        <v>4</v>
      </c>
      <c r="AK233" t="str">
        <f t="shared" si="30"/>
        <v/>
      </c>
      <c r="AL233" s="1" t="s">
        <v>95</v>
      </c>
      <c r="AM233" t="str">
        <f t="shared" si="33"/>
        <v/>
      </c>
      <c r="AN233" s="1" t="s">
        <v>86</v>
      </c>
      <c r="AO233" t="str">
        <f t="shared" si="34"/>
        <v/>
      </c>
      <c r="AP233" s="1" t="s">
        <v>433</v>
      </c>
    </row>
    <row r="234" spans="1:42">
      <c r="A234" s="98" t="s">
        <v>86</v>
      </c>
      <c r="B234" s="220" t="s">
        <v>86</v>
      </c>
      <c r="C234" s="5" t="s">
        <v>1450</v>
      </c>
      <c r="D234" s="181"/>
      <c r="E234" s="207"/>
      <c r="F234" s="5" t="str">
        <f t="shared" ca="1" si="27"/>
        <v>PAD196</v>
      </c>
      <c r="G234" s="215"/>
      <c r="H234" s="240">
        <v>196</v>
      </c>
      <c r="I234" s="231">
        <v>2</v>
      </c>
      <c r="J234" s="9" t="s">
        <v>86</v>
      </c>
      <c r="K234" s="9" t="s">
        <v>86</v>
      </c>
      <c r="L234" s="9" t="s">
        <v>86</v>
      </c>
      <c r="M234" s="100" t="s">
        <v>86</v>
      </c>
      <c r="N234" s="115" t="s">
        <v>86</v>
      </c>
      <c r="O234" s="9" t="s">
        <v>86</v>
      </c>
      <c r="P234" s="10" t="s">
        <v>86</v>
      </c>
      <c r="Q234" s="31" t="s">
        <v>86</v>
      </c>
      <c r="R234" s="60" t="s">
        <v>86</v>
      </c>
      <c r="S234" s="9" t="s">
        <v>86</v>
      </c>
      <c r="T234" s="9" t="s">
        <v>86</v>
      </c>
      <c r="U234" s="103" t="s">
        <v>86</v>
      </c>
      <c r="V234" s="162" t="s">
        <v>86</v>
      </c>
      <c r="W234" s="162"/>
      <c r="X234" s="170" t="str">
        <f t="shared" si="28"/>
        <v/>
      </c>
      <c r="Y234" s="171" t="s">
        <v>95</v>
      </c>
      <c r="Z234" s="172" t="str">
        <f t="shared" si="29"/>
        <v/>
      </c>
      <c r="AA234" s="141"/>
      <c r="AB234" s="6"/>
      <c r="AC234" s="6"/>
      <c r="AD234" s="6"/>
      <c r="AE234" s="4">
        <f t="shared" si="31"/>
        <v>0</v>
      </c>
      <c r="AF234" s="4">
        <f t="shared" si="32"/>
        <v>1</v>
      </c>
      <c r="AG234" s="4">
        <f t="shared" si="32"/>
        <v>0</v>
      </c>
      <c r="AH234" s="6"/>
      <c r="AJ234" s="1">
        <v>2</v>
      </c>
      <c r="AK234" t="str">
        <f t="shared" si="30"/>
        <v/>
      </c>
      <c r="AL234" s="1" t="s">
        <v>86</v>
      </c>
      <c r="AM234" t="str">
        <f t="shared" si="33"/>
        <v/>
      </c>
      <c r="AN234" s="1" t="s">
        <v>86</v>
      </c>
      <c r="AO234" t="str">
        <f t="shared" si="34"/>
        <v/>
      </c>
      <c r="AP234" s="1" t="s">
        <v>592</v>
      </c>
    </row>
    <row r="235" spans="1:42">
      <c r="A235" s="98" t="s">
        <v>86</v>
      </c>
      <c r="B235" s="220" t="s">
        <v>86</v>
      </c>
      <c r="C235" s="5" t="s">
        <v>1451</v>
      </c>
      <c r="D235" s="181"/>
      <c r="E235" s="207"/>
      <c r="F235" s="5" t="str">
        <f t="shared" ca="1" si="27"/>
        <v>PAD197</v>
      </c>
      <c r="G235" s="215"/>
      <c r="H235" s="240">
        <v>197</v>
      </c>
      <c r="I235" s="231">
        <v>2</v>
      </c>
      <c r="J235" s="9" t="s">
        <v>86</v>
      </c>
      <c r="K235" s="9" t="s">
        <v>86</v>
      </c>
      <c r="L235" s="9" t="s">
        <v>86</v>
      </c>
      <c r="M235" s="100" t="s">
        <v>86</v>
      </c>
      <c r="N235" s="115" t="s">
        <v>86</v>
      </c>
      <c r="O235" s="9" t="s">
        <v>86</v>
      </c>
      <c r="P235" s="10" t="s">
        <v>86</v>
      </c>
      <c r="Q235" s="31" t="s">
        <v>86</v>
      </c>
      <c r="R235" s="60" t="s">
        <v>86</v>
      </c>
      <c r="S235" s="9" t="s">
        <v>86</v>
      </c>
      <c r="T235" s="9" t="s">
        <v>86</v>
      </c>
      <c r="U235" s="103" t="s">
        <v>86</v>
      </c>
      <c r="V235" s="162" t="s">
        <v>86</v>
      </c>
      <c r="W235" s="162"/>
      <c r="X235" s="170" t="str">
        <f t="shared" si="28"/>
        <v/>
      </c>
      <c r="Y235" s="171" t="s">
        <v>95</v>
      </c>
      <c r="Z235" s="172" t="str">
        <f t="shared" si="29"/>
        <v/>
      </c>
      <c r="AA235" s="141"/>
      <c r="AB235" s="6"/>
      <c r="AC235" s="6"/>
      <c r="AD235" s="6"/>
      <c r="AE235" s="4">
        <f t="shared" si="31"/>
        <v>0</v>
      </c>
      <c r="AF235" s="4">
        <f t="shared" si="32"/>
        <v>1</v>
      </c>
      <c r="AG235" s="4">
        <f t="shared" si="32"/>
        <v>0</v>
      </c>
      <c r="AH235" s="6"/>
      <c r="AJ235" s="1">
        <v>2</v>
      </c>
      <c r="AK235" t="str">
        <f t="shared" si="30"/>
        <v/>
      </c>
      <c r="AL235" s="1" t="s">
        <v>86</v>
      </c>
      <c r="AM235" t="str">
        <f t="shared" si="33"/>
        <v/>
      </c>
      <c r="AN235" s="1" t="s">
        <v>86</v>
      </c>
      <c r="AO235" t="str">
        <f t="shared" si="34"/>
        <v/>
      </c>
      <c r="AP235" s="1" t="s">
        <v>904</v>
      </c>
    </row>
    <row r="236" spans="1:42">
      <c r="A236" s="98" t="s">
        <v>86</v>
      </c>
      <c r="B236" s="220" t="s">
        <v>86</v>
      </c>
      <c r="C236" s="5" t="s">
        <v>1452</v>
      </c>
      <c r="D236" s="181"/>
      <c r="E236" s="207"/>
      <c r="F236" s="5" t="str">
        <f t="shared" ca="1" si="27"/>
        <v>PAD198</v>
      </c>
      <c r="G236" s="215"/>
      <c r="H236" s="240">
        <v>198</v>
      </c>
      <c r="I236" s="231">
        <v>2</v>
      </c>
      <c r="J236" s="9" t="s">
        <v>86</v>
      </c>
      <c r="K236" s="9" t="s">
        <v>86</v>
      </c>
      <c r="L236" s="9" t="s">
        <v>86</v>
      </c>
      <c r="M236" s="100" t="s">
        <v>86</v>
      </c>
      <c r="N236" s="9" t="s">
        <v>86</v>
      </c>
      <c r="O236" s="9" t="s">
        <v>86</v>
      </c>
      <c r="P236" s="10" t="s">
        <v>86</v>
      </c>
      <c r="Q236" s="31" t="s">
        <v>86</v>
      </c>
      <c r="R236" s="60" t="s">
        <v>86</v>
      </c>
      <c r="S236" s="9" t="s">
        <v>86</v>
      </c>
      <c r="T236" s="9" t="s">
        <v>86</v>
      </c>
      <c r="U236" s="103" t="s">
        <v>86</v>
      </c>
      <c r="V236" s="162" t="s">
        <v>86</v>
      </c>
      <c r="W236" s="162"/>
      <c r="X236" s="170" t="str">
        <f t="shared" si="28"/>
        <v/>
      </c>
      <c r="Y236" s="171"/>
      <c r="Z236" s="172" t="str">
        <f t="shared" si="29"/>
        <v/>
      </c>
      <c r="AA236" s="141"/>
      <c r="AB236" s="6"/>
      <c r="AC236" s="6"/>
      <c r="AD236" s="6"/>
      <c r="AE236" s="4">
        <f t="shared" si="31"/>
        <v>0</v>
      </c>
      <c r="AF236" s="4">
        <f t="shared" si="32"/>
        <v>0</v>
      </c>
      <c r="AG236" s="4">
        <f t="shared" si="32"/>
        <v>0</v>
      </c>
      <c r="AH236" s="6"/>
      <c r="AJ236" s="1">
        <v>2</v>
      </c>
      <c r="AK236" t="str">
        <f t="shared" si="30"/>
        <v/>
      </c>
      <c r="AL236" s="1" t="s">
        <v>86</v>
      </c>
      <c r="AM236" t="str">
        <f t="shared" si="33"/>
        <v/>
      </c>
      <c r="AN236" s="1" t="s">
        <v>86</v>
      </c>
      <c r="AO236" t="str">
        <f t="shared" si="34"/>
        <v/>
      </c>
      <c r="AP236" s="1" t="s">
        <v>904</v>
      </c>
    </row>
    <row r="237" spans="1:42">
      <c r="A237" s="98" t="s">
        <v>968</v>
      </c>
      <c r="B237" s="220" t="s">
        <v>1253</v>
      </c>
      <c r="C237" s="5" t="s">
        <v>1453</v>
      </c>
      <c r="D237" s="182"/>
      <c r="E237" s="204"/>
      <c r="F237" s="5"/>
      <c r="G237" s="215">
        <v>1</v>
      </c>
      <c r="H237" s="240">
        <v>199</v>
      </c>
      <c r="I237" s="230">
        <v>3</v>
      </c>
      <c r="J237" s="9" t="s">
        <v>86</v>
      </c>
      <c r="K237" s="62" t="s">
        <v>234</v>
      </c>
      <c r="L237" s="9" t="s">
        <v>86</v>
      </c>
      <c r="M237" s="100" t="s">
        <v>1454</v>
      </c>
      <c r="N237" s="9" t="s">
        <v>86</v>
      </c>
      <c r="O237" s="9" t="s">
        <v>86</v>
      </c>
      <c r="P237" s="10" t="s">
        <v>1455</v>
      </c>
      <c r="Q237" s="31" t="s">
        <v>1456</v>
      </c>
      <c r="R237" s="60" t="s">
        <v>86</v>
      </c>
      <c r="S237" s="9" t="s">
        <v>86</v>
      </c>
      <c r="T237" s="9" t="s">
        <v>86</v>
      </c>
      <c r="U237" s="103" t="s">
        <v>1457</v>
      </c>
      <c r="V237" s="162" t="s">
        <v>86</v>
      </c>
      <c r="W237" s="162"/>
      <c r="X237" s="170" t="s">
        <v>95</v>
      </c>
      <c r="Y237" s="171"/>
      <c r="Z237" s="172" t="str">
        <f t="shared" si="29"/>
        <v>X</v>
      </c>
      <c r="AA237" s="148"/>
      <c r="AB237" s="6"/>
      <c r="AC237" s="6"/>
      <c r="AD237" s="6"/>
      <c r="AE237" s="4">
        <f t="shared" si="31"/>
        <v>1</v>
      </c>
      <c r="AF237" s="4">
        <f t="shared" si="32"/>
        <v>0</v>
      </c>
      <c r="AG237" s="4">
        <f t="shared" si="32"/>
        <v>1</v>
      </c>
      <c r="AH237" s="6"/>
      <c r="AJ237" s="1">
        <v>3</v>
      </c>
      <c r="AK237" t="str">
        <f t="shared" si="30"/>
        <v/>
      </c>
      <c r="AL237" s="1" t="s">
        <v>95</v>
      </c>
      <c r="AM237" t="str">
        <f t="shared" si="33"/>
        <v/>
      </c>
      <c r="AN237" s="1" t="s">
        <v>95</v>
      </c>
      <c r="AO237" t="str">
        <f t="shared" si="34"/>
        <v/>
      </c>
      <c r="AP237" s="1" t="s">
        <v>433</v>
      </c>
    </row>
    <row r="238" spans="1:42">
      <c r="A238" s="98" t="s">
        <v>941</v>
      </c>
      <c r="B238" s="220" t="s">
        <v>1236</v>
      </c>
      <c r="C238" s="5" t="s">
        <v>1458</v>
      </c>
      <c r="D238" s="182"/>
      <c r="E238" s="204"/>
      <c r="F238" s="5" t="str">
        <f t="shared" ca="1" si="27"/>
        <v/>
      </c>
      <c r="G238" s="215"/>
      <c r="H238" s="240">
        <v>200</v>
      </c>
      <c r="I238" s="230">
        <v>3</v>
      </c>
      <c r="J238" s="9" t="s">
        <v>86</v>
      </c>
      <c r="K238" s="62" t="s">
        <v>370</v>
      </c>
      <c r="L238" s="62" t="s">
        <v>234</v>
      </c>
      <c r="M238" s="100" t="s">
        <v>1459</v>
      </c>
      <c r="N238" s="9" t="s">
        <v>86</v>
      </c>
      <c r="O238" s="9" t="s">
        <v>86</v>
      </c>
      <c r="P238" s="10" t="s">
        <v>1460</v>
      </c>
      <c r="Q238" s="31" t="s">
        <v>1461</v>
      </c>
      <c r="R238" s="60" t="s">
        <v>86</v>
      </c>
      <c r="S238" s="9" t="s">
        <v>86</v>
      </c>
      <c r="T238" s="9" t="s">
        <v>86</v>
      </c>
      <c r="U238" s="103" t="s">
        <v>1462</v>
      </c>
      <c r="V238" s="162" t="s">
        <v>86</v>
      </c>
      <c r="W238" s="162"/>
      <c r="X238" s="170" t="s">
        <v>95</v>
      </c>
      <c r="Y238" s="171"/>
      <c r="Z238" s="172" t="str">
        <f t="shared" si="29"/>
        <v>X</v>
      </c>
      <c r="AA238" s="148"/>
      <c r="AB238" s="6"/>
      <c r="AC238" s="6"/>
      <c r="AD238" s="6"/>
      <c r="AE238" s="4">
        <f t="shared" si="31"/>
        <v>1</v>
      </c>
      <c r="AF238" s="4">
        <f t="shared" si="32"/>
        <v>0</v>
      </c>
      <c r="AG238" s="4">
        <f t="shared" si="32"/>
        <v>1</v>
      </c>
      <c r="AH238" s="6"/>
      <c r="AJ238" s="1">
        <v>3</v>
      </c>
      <c r="AK238" t="str">
        <f t="shared" si="30"/>
        <v/>
      </c>
      <c r="AL238" s="1" t="s">
        <v>95</v>
      </c>
      <c r="AM238" t="str">
        <f t="shared" si="33"/>
        <v/>
      </c>
      <c r="AN238" s="1" t="s">
        <v>95</v>
      </c>
      <c r="AO238" t="str">
        <f t="shared" si="34"/>
        <v/>
      </c>
      <c r="AP238" s="1" t="s">
        <v>433</v>
      </c>
    </row>
    <row r="239" spans="1:42">
      <c r="A239" s="98" t="s">
        <v>86</v>
      </c>
      <c r="B239" s="220" t="s">
        <v>86</v>
      </c>
      <c r="C239" s="5" t="s">
        <v>1463</v>
      </c>
      <c r="D239" s="181"/>
      <c r="E239" s="207"/>
      <c r="F239" s="5" t="str">
        <f t="shared" ca="1" si="27"/>
        <v/>
      </c>
      <c r="G239" s="215"/>
      <c r="H239" s="240">
        <v>201</v>
      </c>
      <c r="I239" s="231">
        <v>0</v>
      </c>
      <c r="J239" s="9" t="s">
        <v>86</v>
      </c>
      <c r="K239" s="9" t="s">
        <v>86</v>
      </c>
      <c r="L239" s="9" t="s">
        <v>86</v>
      </c>
      <c r="M239" s="100" t="s">
        <v>1464</v>
      </c>
      <c r="N239" s="9" t="s">
        <v>86</v>
      </c>
      <c r="O239" s="9" t="s">
        <v>86</v>
      </c>
      <c r="P239" s="10" t="s">
        <v>1465</v>
      </c>
      <c r="Q239" s="31" t="s">
        <v>1466</v>
      </c>
      <c r="R239" s="60" t="s">
        <v>86</v>
      </c>
      <c r="S239" s="9" t="s">
        <v>86</v>
      </c>
      <c r="T239" s="9" t="s">
        <v>86</v>
      </c>
      <c r="U239" s="103" t="s">
        <v>1467</v>
      </c>
      <c r="V239" s="162" t="s">
        <v>86</v>
      </c>
      <c r="W239" s="162"/>
      <c r="X239" s="170" t="str">
        <f t="shared" ref="X239:X261" si="35">IF(B239="","","X")</f>
        <v/>
      </c>
      <c r="Y239" s="171"/>
      <c r="Z239" s="172" t="str">
        <f t="shared" si="29"/>
        <v/>
      </c>
      <c r="AA239" s="141"/>
      <c r="AB239" s="6"/>
      <c r="AC239" s="6"/>
      <c r="AD239" s="6"/>
      <c r="AE239" s="4">
        <f t="shared" si="31"/>
        <v>0</v>
      </c>
      <c r="AF239" s="4">
        <f t="shared" si="32"/>
        <v>0</v>
      </c>
      <c r="AG239" s="4">
        <f t="shared" si="32"/>
        <v>0</v>
      </c>
      <c r="AH239" s="6"/>
      <c r="AJ239" s="1">
        <v>0</v>
      </c>
      <c r="AK239" t="str">
        <f t="shared" si="30"/>
        <v/>
      </c>
      <c r="AL239" s="1" t="s">
        <v>86</v>
      </c>
      <c r="AM239" t="str">
        <f t="shared" si="33"/>
        <v/>
      </c>
      <c r="AN239" s="1" t="s">
        <v>86</v>
      </c>
      <c r="AO239" t="str">
        <f t="shared" si="34"/>
        <v/>
      </c>
      <c r="AP239" s="1" t="s">
        <v>1218</v>
      </c>
    </row>
    <row r="240" spans="1:42">
      <c r="A240" s="98" t="s">
        <v>86</v>
      </c>
      <c r="B240" s="220" t="s">
        <v>86</v>
      </c>
      <c r="C240" s="5" t="s">
        <v>1468</v>
      </c>
      <c r="D240" s="181"/>
      <c r="E240" s="207"/>
      <c r="F240" s="5" t="str">
        <f t="shared" ca="1" si="27"/>
        <v>PAD202</v>
      </c>
      <c r="G240" s="215"/>
      <c r="H240" s="240">
        <v>202</v>
      </c>
      <c r="I240" s="231">
        <v>0</v>
      </c>
      <c r="J240" s="9" t="s">
        <v>86</v>
      </c>
      <c r="K240" s="9" t="s">
        <v>86</v>
      </c>
      <c r="L240" s="9" t="s">
        <v>86</v>
      </c>
      <c r="M240" s="100" t="s">
        <v>86</v>
      </c>
      <c r="N240" s="9" t="s">
        <v>86</v>
      </c>
      <c r="O240" s="9" t="s">
        <v>86</v>
      </c>
      <c r="P240" s="10" t="s">
        <v>86</v>
      </c>
      <c r="Q240" s="31" t="s">
        <v>86</v>
      </c>
      <c r="R240" s="60" t="s">
        <v>86</v>
      </c>
      <c r="S240" s="9" t="s">
        <v>86</v>
      </c>
      <c r="T240" s="9" t="s">
        <v>86</v>
      </c>
      <c r="U240" s="103" t="s">
        <v>86</v>
      </c>
      <c r="V240" s="162" t="s">
        <v>86</v>
      </c>
      <c r="W240" s="162"/>
      <c r="X240" s="170" t="str">
        <f t="shared" si="35"/>
        <v/>
      </c>
      <c r="Y240" s="171"/>
      <c r="Z240" s="172" t="str">
        <f t="shared" si="29"/>
        <v/>
      </c>
      <c r="AA240" s="141"/>
      <c r="AB240" s="6"/>
      <c r="AC240" s="6"/>
      <c r="AD240" s="6"/>
      <c r="AE240" s="4">
        <f t="shared" si="31"/>
        <v>0</v>
      </c>
      <c r="AF240" s="4">
        <f t="shared" si="32"/>
        <v>0</v>
      </c>
      <c r="AG240" s="4">
        <f t="shared" si="32"/>
        <v>0</v>
      </c>
      <c r="AH240" s="6"/>
      <c r="AJ240" s="1">
        <v>0</v>
      </c>
      <c r="AK240" t="str">
        <f t="shared" si="30"/>
        <v/>
      </c>
      <c r="AL240" s="1" t="s">
        <v>86</v>
      </c>
      <c r="AM240" t="str">
        <f t="shared" si="33"/>
        <v/>
      </c>
      <c r="AN240" s="1" t="s">
        <v>86</v>
      </c>
      <c r="AO240" t="str">
        <f t="shared" si="34"/>
        <v/>
      </c>
      <c r="AP240" s="1" t="s">
        <v>1218</v>
      </c>
    </row>
    <row r="241" spans="1:42">
      <c r="A241" s="98" t="s">
        <v>86</v>
      </c>
      <c r="B241" s="220" t="s">
        <v>86</v>
      </c>
      <c r="C241" s="5" t="s">
        <v>1469</v>
      </c>
      <c r="D241" s="181"/>
      <c r="E241" s="207"/>
      <c r="F241" s="5" t="str">
        <f t="shared" ca="1" si="27"/>
        <v>PAD203</v>
      </c>
      <c r="G241" s="215"/>
      <c r="H241" s="240">
        <v>203</v>
      </c>
      <c r="I241" s="231">
        <v>2</v>
      </c>
      <c r="J241" s="9" t="s">
        <v>86</v>
      </c>
      <c r="K241" s="9" t="s">
        <v>86</v>
      </c>
      <c r="L241" s="9" t="s">
        <v>86</v>
      </c>
      <c r="M241" s="100" t="s">
        <v>86</v>
      </c>
      <c r="N241" s="101" t="s">
        <v>86</v>
      </c>
      <c r="O241" s="9" t="s">
        <v>86</v>
      </c>
      <c r="P241" s="10" t="s">
        <v>86</v>
      </c>
      <c r="Q241" s="31" t="s">
        <v>86</v>
      </c>
      <c r="R241" s="60" t="s">
        <v>86</v>
      </c>
      <c r="S241" s="9" t="s">
        <v>86</v>
      </c>
      <c r="T241" s="9" t="s">
        <v>86</v>
      </c>
      <c r="U241" s="103" t="s">
        <v>86</v>
      </c>
      <c r="V241" s="162" t="s">
        <v>86</v>
      </c>
      <c r="W241" s="162"/>
      <c r="X241" s="170" t="str">
        <f t="shared" si="35"/>
        <v/>
      </c>
      <c r="Y241" s="171"/>
      <c r="Z241" s="172" t="str">
        <f t="shared" si="29"/>
        <v/>
      </c>
      <c r="AA241" s="142"/>
      <c r="AB241" s="6"/>
      <c r="AC241" s="6"/>
      <c r="AD241" s="6"/>
      <c r="AE241" s="4">
        <f t="shared" si="31"/>
        <v>0</v>
      </c>
      <c r="AF241" s="4">
        <f t="shared" si="32"/>
        <v>0</v>
      </c>
      <c r="AG241" s="4">
        <f t="shared" si="32"/>
        <v>0</v>
      </c>
      <c r="AH241" s="6"/>
      <c r="AJ241" s="1">
        <v>2</v>
      </c>
      <c r="AK241" t="str">
        <f t="shared" si="30"/>
        <v/>
      </c>
      <c r="AL241" s="1" t="s">
        <v>86</v>
      </c>
      <c r="AM241" t="str">
        <f t="shared" si="33"/>
        <v/>
      </c>
      <c r="AN241" s="1" t="s">
        <v>86</v>
      </c>
      <c r="AO241" t="str">
        <f t="shared" si="34"/>
        <v/>
      </c>
      <c r="AP241" s="1" t="s">
        <v>904</v>
      </c>
    </row>
    <row r="242" spans="1:42">
      <c r="A242" s="98" t="s">
        <v>86</v>
      </c>
      <c r="B242" s="220" t="s">
        <v>86</v>
      </c>
      <c r="C242" s="5" t="s">
        <v>1470</v>
      </c>
      <c r="D242" s="181"/>
      <c r="E242" s="207"/>
      <c r="F242" s="5" t="str">
        <f t="shared" ca="1" si="27"/>
        <v>PAD204</v>
      </c>
      <c r="G242" s="215"/>
      <c r="H242" s="240">
        <v>204</v>
      </c>
      <c r="I242" s="231">
        <v>2</v>
      </c>
      <c r="J242" s="9" t="s">
        <v>86</v>
      </c>
      <c r="K242" s="9" t="s">
        <v>86</v>
      </c>
      <c r="L242" s="9" t="s">
        <v>86</v>
      </c>
      <c r="M242" s="100" t="s">
        <v>86</v>
      </c>
      <c r="N242" s="101" t="s">
        <v>86</v>
      </c>
      <c r="O242" s="9" t="s">
        <v>86</v>
      </c>
      <c r="P242" s="10" t="s">
        <v>86</v>
      </c>
      <c r="Q242" s="31" t="s">
        <v>86</v>
      </c>
      <c r="R242" s="60" t="s">
        <v>86</v>
      </c>
      <c r="S242" s="9" t="s">
        <v>86</v>
      </c>
      <c r="T242" s="9" t="s">
        <v>86</v>
      </c>
      <c r="U242" s="103" t="s">
        <v>86</v>
      </c>
      <c r="V242" s="162" t="s">
        <v>86</v>
      </c>
      <c r="W242" s="162"/>
      <c r="X242" s="170" t="str">
        <f t="shared" si="35"/>
        <v/>
      </c>
      <c r="Y242" s="171"/>
      <c r="Z242" s="172" t="str">
        <f t="shared" si="29"/>
        <v/>
      </c>
      <c r="AA242" s="142"/>
      <c r="AB242" s="6"/>
      <c r="AC242" s="6"/>
      <c r="AD242" s="6"/>
      <c r="AE242" s="4">
        <f t="shared" si="31"/>
        <v>0</v>
      </c>
      <c r="AF242" s="4">
        <f t="shared" si="32"/>
        <v>0</v>
      </c>
      <c r="AG242" s="4">
        <f t="shared" si="32"/>
        <v>0</v>
      </c>
      <c r="AH242" s="6"/>
      <c r="AJ242" s="1">
        <v>2</v>
      </c>
      <c r="AK242" t="str">
        <f t="shared" si="30"/>
        <v/>
      </c>
      <c r="AL242" s="1" t="s">
        <v>86</v>
      </c>
      <c r="AM242" t="str">
        <f t="shared" si="33"/>
        <v/>
      </c>
      <c r="AN242" s="1" t="s">
        <v>86</v>
      </c>
      <c r="AO242" t="str">
        <f t="shared" si="34"/>
        <v/>
      </c>
      <c r="AP242" s="1" t="s">
        <v>904</v>
      </c>
    </row>
    <row r="243" spans="1:42">
      <c r="A243" s="98" t="s">
        <v>86</v>
      </c>
      <c r="B243" s="220" t="s">
        <v>86</v>
      </c>
      <c r="C243" s="5" t="s">
        <v>1471</v>
      </c>
      <c r="D243" s="181"/>
      <c r="E243" s="207"/>
      <c r="F243" s="5" t="str">
        <f t="shared" ca="1" si="27"/>
        <v>PAD205</v>
      </c>
      <c r="G243" s="215"/>
      <c r="H243" s="240">
        <v>205</v>
      </c>
      <c r="I243" s="231">
        <v>2</v>
      </c>
      <c r="J243" s="9" t="s">
        <v>86</v>
      </c>
      <c r="K243" s="9" t="s">
        <v>86</v>
      </c>
      <c r="L243" s="9" t="s">
        <v>86</v>
      </c>
      <c r="M243" s="100" t="s">
        <v>86</v>
      </c>
      <c r="N243" s="101" t="s">
        <v>86</v>
      </c>
      <c r="O243" s="9" t="s">
        <v>86</v>
      </c>
      <c r="P243" s="10" t="s">
        <v>86</v>
      </c>
      <c r="Q243" s="31" t="s">
        <v>86</v>
      </c>
      <c r="R243" s="60" t="s">
        <v>86</v>
      </c>
      <c r="S243" s="9" t="s">
        <v>86</v>
      </c>
      <c r="T243" s="9" t="s">
        <v>86</v>
      </c>
      <c r="U243" s="103" t="s">
        <v>86</v>
      </c>
      <c r="V243" s="162" t="s">
        <v>86</v>
      </c>
      <c r="W243" s="162"/>
      <c r="X243" s="170" t="str">
        <f t="shared" si="35"/>
        <v/>
      </c>
      <c r="Y243" s="171"/>
      <c r="Z243" s="172" t="str">
        <f t="shared" si="29"/>
        <v/>
      </c>
      <c r="AA243" s="142"/>
      <c r="AB243" s="6"/>
      <c r="AC243" s="6"/>
      <c r="AD243" s="6"/>
      <c r="AE243" s="4">
        <f t="shared" si="31"/>
        <v>0</v>
      </c>
      <c r="AF243" s="4">
        <f t="shared" si="32"/>
        <v>0</v>
      </c>
      <c r="AG243" s="4">
        <f t="shared" si="32"/>
        <v>0</v>
      </c>
      <c r="AH243" s="6"/>
      <c r="AJ243" s="1">
        <v>2</v>
      </c>
      <c r="AK243" t="str">
        <f t="shared" si="30"/>
        <v/>
      </c>
      <c r="AL243" s="1" t="s">
        <v>86</v>
      </c>
      <c r="AM243" t="str">
        <f t="shared" si="33"/>
        <v/>
      </c>
      <c r="AN243" s="1" t="s">
        <v>86</v>
      </c>
      <c r="AO243" t="str">
        <f t="shared" si="34"/>
        <v/>
      </c>
      <c r="AP243" s="1" t="s">
        <v>592</v>
      </c>
    </row>
    <row r="244" spans="1:42">
      <c r="A244" s="98" t="s">
        <v>86</v>
      </c>
      <c r="B244" s="220" t="s">
        <v>86</v>
      </c>
      <c r="C244" s="5" t="s">
        <v>1472</v>
      </c>
      <c r="D244" s="181"/>
      <c r="E244" s="207"/>
      <c r="F244" s="5" t="str">
        <f t="shared" ca="1" si="27"/>
        <v>PAD206</v>
      </c>
      <c r="G244" s="215"/>
      <c r="H244" s="240">
        <v>206</v>
      </c>
      <c r="I244" s="231">
        <v>2</v>
      </c>
      <c r="J244" s="9" t="s">
        <v>86</v>
      </c>
      <c r="K244" s="9" t="s">
        <v>86</v>
      </c>
      <c r="L244" s="9" t="s">
        <v>86</v>
      </c>
      <c r="M244" s="100" t="s">
        <v>86</v>
      </c>
      <c r="N244" s="101" t="s">
        <v>86</v>
      </c>
      <c r="O244" s="9" t="s">
        <v>86</v>
      </c>
      <c r="P244" s="10" t="s">
        <v>86</v>
      </c>
      <c r="Q244" s="31" t="s">
        <v>86</v>
      </c>
      <c r="R244" s="60" t="s">
        <v>86</v>
      </c>
      <c r="S244" s="9" t="s">
        <v>86</v>
      </c>
      <c r="T244" s="9" t="s">
        <v>86</v>
      </c>
      <c r="U244" s="103" t="s">
        <v>86</v>
      </c>
      <c r="V244" s="162" t="s">
        <v>86</v>
      </c>
      <c r="W244" s="162"/>
      <c r="X244" s="170" t="str">
        <f t="shared" si="35"/>
        <v/>
      </c>
      <c r="Y244" s="171"/>
      <c r="Z244" s="172" t="str">
        <f t="shared" si="29"/>
        <v/>
      </c>
      <c r="AA244" s="141"/>
      <c r="AB244" s="6"/>
      <c r="AC244" s="6"/>
      <c r="AD244" s="6"/>
      <c r="AE244" s="4">
        <f t="shared" si="31"/>
        <v>0</v>
      </c>
      <c r="AF244" s="4">
        <f t="shared" si="32"/>
        <v>0</v>
      </c>
      <c r="AG244" s="4">
        <f t="shared" si="32"/>
        <v>0</v>
      </c>
      <c r="AH244" s="6"/>
      <c r="AJ244" s="1">
        <v>2</v>
      </c>
      <c r="AK244" t="str">
        <f t="shared" si="30"/>
        <v/>
      </c>
      <c r="AL244" s="1" t="s">
        <v>86</v>
      </c>
      <c r="AM244" t="str">
        <f t="shared" si="33"/>
        <v/>
      </c>
      <c r="AN244" s="1" t="s">
        <v>86</v>
      </c>
      <c r="AO244" t="str">
        <f t="shared" si="34"/>
        <v/>
      </c>
      <c r="AP244" s="1" t="s">
        <v>592</v>
      </c>
    </row>
    <row r="245" spans="1:42">
      <c r="A245" s="98" t="s">
        <v>86</v>
      </c>
      <c r="B245" s="220" t="s">
        <v>86</v>
      </c>
      <c r="C245" s="5" t="s">
        <v>1473</v>
      </c>
      <c r="D245" s="181"/>
      <c r="E245" s="207"/>
      <c r="F245" s="5" t="str">
        <f t="shared" ca="1" si="27"/>
        <v>PAD207</v>
      </c>
      <c r="G245" s="215"/>
      <c r="H245" s="240">
        <v>207</v>
      </c>
      <c r="I245" s="231">
        <v>2</v>
      </c>
      <c r="J245" s="9" t="s">
        <v>86</v>
      </c>
      <c r="K245" s="9" t="s">
        <v>86</v>
      </c>
      <c r="L245" s="9" t="s">
        <v>86</v>
      </c>
      <c r="M245" s="100" t="s">
        <v>86</v>
      </c>
      <c r="N245" s="9" t="s">
        <v>86</v>
      </c>
      <c r="O245" s="9" t="s">
        <v>86</v>
      </c>
      <c r="P245" s="10" t="s">
        <v>86</v>
      </c>
      <c r="Q245" s="31" t="s">
        <v>86</v>
      </c>
      <c r="R245" s="60" t="s">
        <v>86</v>
      </c>
      <c r="S245" s="9" t="s">
        <v>86</v>
      </c>
      <c r="T245" s="9" t="s">
        <v>86</v>
      </c>
      <c r="U245" s="103" t="s">
        <v>86</v>
      </c>
      <c r="V245" s="162" t="s">
        <v>86</v>
      </c>
      <c r="W245" s="162"/>
      <c r="X245" s="170" t="str">
        <f t="shared" si="35"/>
        <v/>
      </c>
      <c r="Y245" s="171"/>
      <c r="Z245" s="172" t="str">
        <f t="shared" si="29"/>
        <v/>
      </c>
      <c r="AA245" s="141"/>
      <c r="AB245" s="6"/>
      <c r="AC245" s="6"/>
      <c r="AD245" s="6"/>
      <c r="AE245" s="4">
        <f t="shared" si="31"/>
        <v>0</v>
      </c>
      <c r="AF245" s="4">
        <f t="shared" si="32"/>
        <v>0</v>
      </c>
      <c r="AG245" s="4">
        <f t="shared" si="32"/>
        <v>0</v>
      </c>
      <c r="AH245" s="6"/>
      <c r="AJ245" s="1">
        <v>2</v>
      </c>
      <c r="AK245" t="str">
        <f t="shared" si="30"/>
        <v/>
      </c>
      <c r="AL245" s="1" t="s">
        <v>86</v>
      </c>
      <c r="AM245" t="str">
        <f t="shared" si="33"/>
        <v/>
      </c>
      <c r="AN245" s="1" t="s">
        <v>86</v>
      </c>
      <c r="AO245" t="str">
        <f t="shared" si="34"/>
        <v/>
      </c>
      <c r="AP245" s="1" t="s">
        <v>592</v>
      </c>
    </row>
    <row r="246" spans="1:42">
      <c r="A246" s="98" t="s">
        <v>86</v>
      </c>
      <c r="B246" s="220" t="s">
        <v>948</v>
      </c>
      <c r="C246" s="5" t="s">
        <v>1474</v>
      </c>
      <c r="D246" s="181"/>
      <c r="E246" s="207"/>
      <c r="F246" s="5" t="str">
        <f t="shared" ca="1" si="27"/>
        <v/>
      </c>
      <c r="G246" s="215"/>
      <c r="H246" s="240">
        <v>208</v>
      </c>
      <c r="I246" s="231">
        <v>2</v>
      </c>
      <c r="J246" s="9" t="s">
        <v>86</v>
      </c>
      <c r="K246" s="21" t="s">
        <v>145</v>
      </c>
      <c r="L246" s="9" t="s">
        <v>86</v>
      </c>
      <c r="M246" s="100" t="s">
        <v>1475</v>
      </c>
      <c r="N246" s="9" t="s">
        <v>86</v>
      </c>
      <c r="O246" s="9" t="s">
        <v>86</v>
      </c>
      <c r="P246" s="10" t="s">
        <v>1476</v>
      </c>
      <c r="Q246" s="31" t="s">
        <v>1477</v>
      </c>
      <c r="R246" s="60" t="s">
        <v>86</v>
      </c>
      <c r="S246" s="9" t="s">
        <v>86</v>
      </c>
      <c r="T246" s="9" t="s">
        <v>86</v>
      </c>
      <c r="U246" s="103" t="s">
        <v>1478</v>
      </c>
      <c r="V246" s="162" t="s">
        <v>86</v>
      </c>
      <c r="W246" s="162"/>
      <c r="X246" s="170" t="str">
        <f t="shared" si="35"/>
        <v>X</v>
      </c>
      <c r="Y246" s="171"/>
      <c r="Z246" s="172" t="str">
        <f t="shared" si="29"/>
        <v/>
      </c>
      <c r="AA246" s="141"/>
      <c r="AB246" s="6"/>
      <c r="AC246" s="6"/>
      <c r="AD246" s="6"/>
      <c r="AE246" s="4">
        <f t="shared" si="31"/>
        <v>1</v>
      </c>
      <c r="AF246" s="4">
        <f t="shared" si="32"/>
        <v>0</v>
      </c>
      <c r="AG246" s="4">
        <f t="shared" si="32"/>
        <v>0</v>
      </c>
      <c r="AH246" s="6"/>
      <c r="AJ246" s="1">
        <v>2</v>
      </c>
      <c r="AK246" t="str">
        <f t="shared" si="30"/>
        <v/>
      </c>
      <c r="AL246" s="1" t="s">
        <v>95</v>
      </c>
      <c r="AM246" t="str">
        <f t="shared" si="33"/>
        <v/>
      </c>
      <c r="AN246" s="1" t="s">
        <v>86</v>
      </c>
      <c r="AO246" t="str">
        <f t="shared" si="34"/>
        <v/>
      </c>
      <c r="AP246" s="1" t="s">
        <v>904</v>
      </c>
    </row>
    <row r="247" spans="1:42">
      <c r="A247" s="98" t="s">
        <v>86</v>
      </c>
      <c r="B247" s="220" t="s">
        <v>1079</v>
      </c>
      <c r="C247" s="5" t="s">
        <v>1479</v>
      </c>
      <c r="D247" s="181"/>
      <c r="E247" s="207"/>
      <c r="F247" s="5" t="str">
        <f t="shared" ca="1" si="27"/>
        <v/>
      </c>
      <c r="G247" s="215"/>
      <c r="H247" s="240">
        <v>209</v>
      </c>
      <c r="I247" s="234">
        <v>5</v>
      </c>
      <c r="J247" s="14" t="s">
        <v>1480</v>
      </c>
      <c r="K247" s="14" t="s">
        <v>1481</v>
      </c>
      <c r="L247" s="159" t="s">
        <v>1482</v>
      </c>
      <c r="M247" s="100" t="s">
        <v>1483</v>
      </c>
      <c r="N247" s="9" t="s">
        <v>86</v>
      </c>
      <c r="O247" s="9" t="s">
        <v>86</v>
      </c>
      <c r="P247" s="10" t="s">
        <v>1484</v>
      </c>
      <c r="Q247" s="31" t="s">
        <v>1485</v>
      </c>
      <c r="R247" s="60" t="s">
        <v>86</v>
      </c>
      <c r="S247" s="9" t="s">
        <v>86</v>
      </c>
      <c r="T247" s="9" t="s">
        <v>86</v>
      </c>
      <c r="U247" s="103" t="s">
        <v>1486</v>
      </c>
      <c r="V247" s="162" t="s">
        <v>86</v>
      </c>
      <c r="W247" s="162"/>
      <c r="X247" s="170" t="str">
        <f t="shared" si="35"/>
        <v>X</v>
      </c>
      <c r="Y247" s="171"/>
      <c r="Z247" s="172" t="str">
        <f t="shared" si="29"/>
        <v/>
      </c>
      <c r="AA247" s="141"/>
      <c r="AB247" s="6"/>
      <c r="AC247" s="6"/>
      <c r="AD247" s="6"/>
      <c r="AE247" s="4">
        <f t="shared" si="31"/>
        <v>1</v>
      </c>
      <c r="AF247" s="4">
        <f t="shared" si="32"/>
        <v>0</v>
      </c>
      <c r="AG247" s="4">
        <f t="shared" si="32"/>
        <v>0</v>
      </c>
      <c r="AH247" s="6"/>
      <c r="AJ247" s="1">
        <v>5</v>
      </c>
      <c r="AK247" t="str">
        <f t="shared" si="30"/>
        <v/>
      </c>
      <c r="AL247" s="1" t="s">
        <v>95</v>
      </c>
      <c r="AM247" t="str">
        <f t="shared" si="33"/>
        <v/>
      </c>
      <c r="AN247" s="1" t="s">
        <v>86</v>
      </c>
      <c r="AO247" t="str">
        <f t="shared" si="34"/>
        <v/>
      </c>
      <c r="AP247" s="1" t="s">
        <v>96</v>
      </c>
    </row>
    <row r="248" spans="1:42">
      <c r="A248" s="98" t="s">
        <v>86</v>
      </c>
      <c r="B248" s="220" t="s">
        <v>1071</v>
      </c>
      <c r="C248" s="5" t="s">
        <v>1487</v>
      </c>
      <c r="D248" s="181"/>
      <c r="E248" s="207"/>
      <c r="F248" s="5" t="str">
        <f t="shared" ca="1" si="27"/>
        <v/>
      </c>
      <c r="G248" s="215"/>
      <c r="H248" s="240">
        <v>210</v>
      </c>
      <c r="I248" s="234">
        <v>5</v>
      </c>
      <c r="J248" s="14" t="s">
        <v>1488</v>
      </c>
      <c r="K248" s="14" t="s">
        <v>1489</v>
      </c>
      <c r="L248" s="159" t="s">
        <v>1490</v>
      </c>
      <c r="M248" s="100" t="s">
        <v>1491</v>
      </c>
      <c r="N248" s="9" t="s">
        <v>86</v>
      </c>
      <c r="O248" s="9" t="s">
        <v>86</v>
      </c>
      <c r="P248" s="10" t="s">
        <v>1492</v>
      </c>
      <c r="Q248" s="31" t="s">
        <v>1493</v>
      </c>
      <c r="R248" s="60" t="s">
        <v>86</v>
      </c>
      <c r="S248" s="9" t="s">
        <v>86</v>
      </c>
      <c r="T248" s="9" t="s">
        <v>86</v>
      </c>
      <c r="U248" s="103" t="s">
        <v>1494</v>
      </c>
      <c r="V248" s="162" t="s">
        <v>86</v>
      </c>
      <c r="W248" s="162"/>
      <c r="X248" s="170" t="str">
        <f t="shared" si="35"/>
        <v>X</v>
      </c>
      <c r="Y248" s="171"/>
      <c r="Z248" s="172" t="str">
        <f t="shared" si="29"/>
        <v/>
      </c>
      <c r="AA248" s="141"/>
      <c r="AB248" s="6"/>
      <c r="AC248" s="6"/>
      <c r="AD248" s="6"/>
      <c r="AE248" s="4">
        <f t="shared" si="31"/>
        <v>1</v>
      </c>
      <c r="AF248" s="4">
        <f t="shared" si="32"/>
        <v>0</v>
      </c>
      <c r="AG248" s="4">
        <f t="shared" si="32"/>
        <v>0</v>
      </c>
      <c r="AH248" s="6"/>
      <c r="AJ248" s="1">
        <v>5</v>
      </c>
      <c r="AK248" t="str">
        <f t="shared" si="30"/>
        <v/>
      </c>
      <c r="AL248" s="1" t="s">
        <v>95</v>
      </c>
      <c r="AM248" t="str">
        <f t="shared" si="33"/>
        <v/>
      </c>
      <c r="AN248" s="1" t="s">
        <v>86</v>
      </c>
      <c r="AO248" t="str">
        <f t="shared" si="34"/>
        <v/>
      </c>
      <c r="AP248" s="1" t="s">
        <v>96</v>
      </c>
    </row>
    <row r="249" spans="1:42">
      <c r="A249" s="98" t="s">
        <v>86</v>
      </c>
      <c r="B249" s="220" t="s">
        <v>1016</v>
      </c>
      <c r="C249" s="5" t="s">
        <v>1495</v>
      </c>
      <c r="D249" s="181"/>
      <c r="E249" s="207"/>
      <c r="F249" s="5" t="str">
        <f t="shared" ca="1" si="27"/>
        <v/>
      </c>
      <c r="G249" s="215"/>
      <c r="H249" s="240">
        <v>211</v>
      </c>
      <c r="I249" s="235">
        <v>5</v>
      </c>
      <c r="J249" s="14" t="s">
        <v>1496</v>
      </c>
      <c r="K249" s="14" t="s">
        <v>1497</v>
      </c>
      <c r="L249" s="159" t="s">
        <v>1498</v>
      </c>
      <c r="M249" s="100" t="s">
        <v>1499</v>
      </c>
      <c r="N249" s="9" t="s">
        <v>86</v>
      </c>
      <c r="O249" s="9" t="s">
        <v>86</v>
      </c>
      <c r="P249" s="10" t="s">
        <v>1500</v>
      </c>
      <c r="Q249" s="31" t="s">
        <v>1501</v>
      </c>
      <c r="R249" s="60" t="s">
        <v>86</v>
      </c>
      <c r="S249" s="9" t="s">
        <v>86</v>
      </c>
      <c r="T249" s="9" t="s">
        <v>86</v>
      </c>
      <c r="U249" s="103" t="s">
        <v>1502</v>
      </c>
      <c r="V249" s="162" t="s">
        <v>86</v>
      </c>
      <c r="W249" s="162"/>
      <c r="X249" s="170" t="str">
        <f t="shared" si="35"/>
        <v>X</v>
      </c>
      <c r="Y249" s="171"/>
      <c r="Z249" s="172" t="str">
        <f t="shared" si="29"/>
        <v/>
      </c>
      <c r="AA249" s="141"/>
      <c r="AB249" s="6"/>
      <c r="AC249" s="6"/>
      <c r="AD249" s="6"/>
      <c r="AE249" s="4">
        <f t="shared" si="31"/>
        <v>1</v>
      </c>
      <c r="AF249" s="4">
        <f t="shared" si="32"/>
        <v>0</v>
      </c>
      <c r="AG249" s="4">
        <f t="shared" si="32"/>
        <v>0</v>
      </c>
      <c r="AH249" s="6"/>
      <c r="AJ249" s="1">
        <v>5</v>
      </c>
      <c r="AK249" t="str">
        <f t="shared" si="30"/>
        <v/>
      </c>
      <c r="AL249" s="1" t="s">
        <v>95</v>
      </c>
      <c r="AM249" t="str">
        <f t="shared" si="33"/>
        <v/>
      </c>
      <c r="AN249" s="1" t="s">
        <v>86</v>
      </c>
      <c r="AO249" t="str">
        <f t="shared" si="34"/>
        <v/>
      </c>
      <c r="AP249" s="1" t="s">
        <v>96</v>
      </c>
    </row>
    <row r="250" spans="1:42">
      <c r="A250" s="98" t="s">
        <v>86</v>
      </c>
      <c r="B250" s="220" t="s">
        <v>864</v>
      </c>
      <c r="C250" s="5" t="s">
        <v>1503</v>
      </c>
      <c r="D250" s="181"/>
      <c r="E250" s="207"/>
      <c r="F250" s="5" t="str">
        <f t="shared" ca="1" si="27"/>
        <v/>
      </c>
      <c r="G250" s="215"/>
      <c r="H250" s="240">
        <v>212</v>
      </c>
      <c r="I250" s="234">
        <v>5</v>
      </c>
      <c r="J250" s="14" t="s">
        <v>1504</v>
      </c>
      <c r="K250" s="14" t="s">
        <v>1505</v>
      </c>
      <c r="L250" s="159" t="s">
        <v>1506</v>
      </c>
      <c r="M250" s="100" t="s">
        <v>1507</v>
      </c>
      <c r="N250" s="9" t="s">
        <v>86</v>
      </c>
      <c r="O250" s="9" t="s">
        <v>86</v>
      </c>
      <c r="P250" s="10" t="s">
        <v>1508</v>
      </c>
      <c r="Q250" s="31" t="s">
        <v>1509</v>
      </c>
      <c r="R250" s="60" t="s">
        <v>86</v>
      </c>
      <c r="S250" s="9" t="s">
        <v>86</v>
      </c>
      <c r="T250" s="9" t="s">
        <v>86</v>
      </c>
      <c r="U250" s="103" t="s">
        <v>1510</v>
      </c>
      <c r="V250" s="162" t="s">
        <v>86</v>
      </c>
      <c r="W250" s="162"/>
      <c r="X250" s="170" t="str">
        <f t="shared" si="35"/>
        <v>X</v>
      </c>
      <c r="Y250" s="171"/>
      <c r="Z250" s="172" t="str">
        <f t="shared" si="29"/>
        <v/>
      </c>
      <c r="AA250" s="141"/>
      <c r="AB250" s="6"/>
      <c r="AC250" s="6"/>
      <c r="AD250" s="6"/>
      <c r="AE250" s="4">
        <f t="shared" si="31"/>
        <v>1</v>
      </c>
      <c r="AF250" s="4">
        <f t="shared" si="32"/>
        <v>0</v>
      </c>
      <c r="AG250" s="4">
        <f t="shared" si="32"/>
        <v>0</v>
      </c>
      <c r="AH250" s="6"/>
      <c r="AJ250" s="1">
        <v>5</v>
      </c>
      <c r="AK250" t="str">
        <f t="shared" si="30"/>
        <v/>
      </c>
      <c r="AL250" s="1" t="s">
        <v>95</v>
      </c>
      <c r="AM250" t="str">
        <f t="shared" si="33"/>
        <v/>
      </c>
      <c r="AN250" s="1" t="s">
        <v>86</v>
      </c>
      <c r="AO250" t="str">
        <f t="shared" si="34"/>
        <v/>
      </c>
      <c r="AP250" s="1" t="s">
        <v>96</v>
      </c>
    </row>
    <row r="251" spans="1:42">
      <c r="A251" s="98" t="s">
        <v>86</v>
      </c>
      <c r="B251" s="220" t="s">
        <v>1064</v>
      </c>
      <c r="C251" s="5" t="s">
        <v>1511</v>
      </c>
      <c r="D251" s="181"/>
      <c r="E251" s="207"/>
      <c r="F251" s="5" t="str">
        <f t="shared" ca="1" si="27"/>
        <v/>
      </c>
      <c r="G251" s="215"/>
      <c r="H251" s="240">
        <v>213</v>
      </c>
      <c r="I251" s="234">
        <v>5</v>
      </c>
      <c r="J251" s="14" t="s">
        <v>1512</v>
      </c>
      <c r="K251" s="14" t="s">
        <v>1513</v>
      </c>
      <c r="L251" s="159" t="s">
        <v>1514</v>
      </c>
      <c r="M251" s="100" t="s">
        <v>1515</v>
      </c>
      <c r="N251" s="9" t="s">
        <v>86</v>
      </c>
      <c r="O251" s="9" t="s">
        <v>86</v>
      </c>
      <c r="P251" s="10" t="s">
        <v>1516</v>
      </c>
      <c r="Q251" s="31" t="s">
        <v>1517</v>
      </c>
      <c r="R251" s="60" t="s">
        <v>86</v>
      </c>
      <c r="S251" s="9" t="s">
        <v>86</v>
      </c>
      <c r="T251" s="9" t="s">
        <v>86</v>
      </c>
      <c r="U251" s="103" t="s">
        <v>1518</v>
      </c>
      <c r="V251" s="162" t="s">
        <v>86</v>
      </c>
      <c r="W251" s="162"/>
      <c r="X251" s="170" t="str">
        <f t="shared" si="35"/>
        <v>X</v>
      </c>
      <c r="Y251" s="171"/>
      <c r="Z251" s="172" t="str">
        <f t="shared" si="29"/>
        <v/>
      </c>
      <c r="AA251" s="141"/>
      <c r="AB251" s="6"/>
      <c r="AC251" s="6"/>
      <c r="AD251" s="6"/>
      <c r="AE251" s="4">
        <f t="shared" si="31"/>
        <v>1</v>
      </c>
      <c r="AF251" s="4">
        <f t="shared" si="32"/>
        <v>0</v>
      </c>
      <c r="AG251" s="4">
        <f t="shared" si="32"/>
        <v>0</v>
      </c>
      <c r="AH251" s="6"/>
      <c r="AJ251" s="1">
        <v>5</v>
      </c>
      <c r="AK251" t="str">
        <f t="shared" si="30"/>
        <v/>
      </c>
      <c r="AL251" s="1" t="s">
        <v>95</v>
      </c>
      <c r="AM251" t="str">
        <f t="shared" si="33"/>
        <v/>
      </c>
      <c r="AN251" s="1" t="s">
        <v>86</v>
      </c>
      <c r="AO251" t="str">
        <f t="shared" si="34"/>
        <v/>
      </c>
      <c r="AP251" s="1" t="s">
        <v>96</v>
      </c>
    </row>
    <row r="252" spans="1:42">
      <c r="A252" s="98" t="s">
        <v>86</v>
      </c>
      <c r="B252" s="220" t="s">
        <v>879</v>
      </c>
      <c r="C252" s="5" t="s">
        <v>1519</v>
      </c>
      <c r="D252" s="181"/>
      <c r="E252" s="207"/>
      <c r="F252" s="5" t="str">
        <f t="shared" ca="1" si="27"/>
        <v/>
      </c>
      <c r="G252" s="215"/>
      <c r="H252" s="240">
        <v>214</v>
      </c>
      <c r="I252" s="234">
        <v>5</v>
      </c>
      <c r="J252" s="14" t="s">
        <v>1520</v>
      </c>
      <c r="K252" s="14" t="s">
        <v>1521</v>
      </c>
      <c r="L252" s="159" t="s">
        <v>1522</v>
      </c>
      <c r="M252" s="100" t="s">
        <v>1523</v>
      </c>
      <c r="N252" s="9" t="s">
        <v>86</v>
      </c>
      <c r="O252" s="9" t="s">
        <v>86</v>
      </c>
      <c r="P252" s="10" t="s">
        <v>1524</v>
      </c>
      <c r="Q252" s="31" t="s">
        <v>1525</v>
      </c>
      <c r="R252" s="60" t="s">
        <v>86</v>
      </c>
      <c r="S252" s="9" t="s">
        <v>86</v>
      </c>
      <c r="T252" s="9" t="s">
        <v>86</v>
      </c>
      <c r="U252" s="103" t="s">
        <v>1526</v>
      </c>
      <c r="V252" s="162" t="s">
        <v>86</v>
      </c>
      <c r="W252" s="162"/>
      <c r="X252" s="170" t="str">
        <f t="shared" si="35"/>
        <v>X</v>
      </c>
      <c r="Y252" s="171"/>
      <c r="Z252" s="172" t="str">
        <f t="shared" si="29"/>
        <v/>
      </c>
      <c r="AA252" s="141"/>
      <c r="AB252" s="6"/>
      <c r="AC252" s="6"/>
      <c r="AD252" s="6"/>
      <c r="AE252" s="4">
        <f t="shared" si="31"/>
        <v>1</v>
      </c>
      <c r="AF252" s="4">
        <f t="shared" si="32"/>
        <v>0</v>
      </c>
      <c r="AG252" s="4">
        <f t="shared" si="32"/>
        <v>0</v>
      </c>
      <c r="AH252" s="6"/>
      <c r="AJ252" s="1">
        <v>5</v>
      </c>
      <c r="AK252" t="str">
        <f t="shared" si="30"/>
        <v/>
      </c>
      <c r="AL252" s="1" t="s">
        <v>95</v>
      </c>
      <c r="AM252" t="str">
        <f t="shared" si="33"/>
        <v/>
      </c>
      <c r="AN252" s="1" t="s">
        <v>86</v>
      </c>
      <c r="AO252" t="str">
        <f t="shared" si="34"/>
        <v/>
      </c>
      <c r="AP252" s="1" t="s">
        <v>96</v>
      </c>
    </row>
    <row r="253" spans="1:42">
      <c r="A253" s="98" t="s">
        <v>86</v>
      </c>
      <c r="B253" s="220" t="s">
        <v>1023</v>
      </c>
      <c r="C253" s="5" t="s">
        <v>1527</v>
      </c>
      <c r="D253" s="181"/>
      <c r="E253" s="207"/>
      <c r="F253" s="5" t="str">
        <f t="shared" ca="1" si="27"/>
        <v/>
      </c>
      <c r="G253" s="215"/>
      <c r="H253" s="240">
        <v>215</v>
      </c>
      <c r="I253" s="234">
        <v>5</v>
      </c>
      <c r="J253" s="14" t="s">
        <v>1528</v>
      </c>
      <c r="K253" s="14" t="s">
        <v>1529</v>
      </c>
      <c r="L253" s="159" t="s">
        <v>1530</v>
      </c>
      <c r="M253" s="100" t="s">
        <v>1531</v>
      </c>
      <c r="N253" s="9" t="s">
        <v>86</v>
      </c>
      <c r="O253" s="9" t="s">
        <v>86</v>
      </c>
      <c r="P253" s="10" t="s">
        <v>1532</v>
      </c>
      <c r="Q253" s="31" t="s">
        <v>1533</v>
      </c>
      <c r="R253" s="60" t="s">
        <v>86</v>
      </c>
      <c r="S253" s="9" t="s">
        <v>86</v>
      </c>
      <c r="T253" s="9" t="s">
        <v>86</v>
      </c>
      <c r="U253" s="103" t="s">
        <v>1534</v>
      </c>
      <c r="V253" s="162" t="s">
        <v>86</v>
      </c>
      <c r="W253" s="162"/>
      <c r="X253" s="170" t="str">
        <f t="shared" si="35"/>
        <v>X</v>
      </c>
      <c r="Y253" s="171"/>
      <c r="Z253" s="172" t="str">
        <f t="shared" si="29"/>
        <v/>
      </c>
      <c r="AA253" s="141"/>
      <c r="AB253" s="6"/>
      <c r="AC253" s="6"/>
      <c r="AD253" s="6"/>
      <c r="AE253" s="4">
        <f t="shared" si="31"/>
        <v>1</v>
      </c>
      <c r="AF253" s="4">
        <f t="shared" si="32"/>
        <v>0</v>
      </c>
      <c r="AG253" s="4">
        <f t="shared" si="32"/>
        <v>0</v>
      </c>
      <c r="AH253" s="6"/>
      <c r="AJ253" s="1">
        <v>5</v>
      </c>
      <c r="AK253" t="str">
        <f t="shared" si="30"/>
        <v/>
      </c>
      <c r="AL253" s="1" t="s">
        <v>95</v>
      </c>
      <c r="AM253" t="str">
        <f t="shared" si="33"/>
        <v/>
      </c>
      <c r="AN253" s="1" t="s">
        <v>86</v>
      </c>
      <c r="AO253" t="str">
        <f t="shared" si="34"/>
        <v/>
      </c>
      <c r="AP253" s="1" t="s">
        <v>96</v>
      </c>
    </row>
    <row r="254" spans="1:42">
      <c r="A254" s="98" t="s">
        <v>86</v>
      </c>
      <c r="B254" s="220" t="s">
        <v>1100</v>
      </c>
      <c r="C254" s="5" t="s">
        <v>1535</v>
      </c>
      <c r="D254" s="181"/>
      <c r="E254" s="207"/>
      <c r="F254" s="5" t="str">
        <f t="shared" ca="1" si="27"/>
        <v/>
      </c>
      <c r="G254" s="215"/>
      <c r="H254" s="240">
        <v>216</v>
      </c>
      <c r="I254" s="234">
        <v>5</v>
      </c>
      <c r="J254" s="14" t="s">
        <v>1536</v>
      </c>
      <c r="K254" s="14" t="s">
        <v>1537</v>
      </c>
      <c r="L254" s="159" t="s">
        <v>1538</v>
      </c>
      <c r="M254" s="100" t="s">
        <v>1539</v>
      </c>
      <c r="N254" s="9" t="s">
        <v>86</v>
      </c>
      <c r="O254" s="9" t="s">
        <v>86</v>
      </c>
      <c r="P254" s="10" t="s">
        <v>1540</v>
      </c>
      <c r="Q254" s="31" t="s">
        <v>1541</v>
      </c>
      <c r="R254" s="60" t="s">
        <v>86</v>
      </c>
      <c r="S254" s="9" t="s">
        <v>86</v>
      </c>
      <c r="T254" s="9" t="s">
        <v>86</v>
      </c>
      <c r="U254" s="103" t="s">
        <v>1542</v>
      </c>
      <c r="V254" s="162" t="s">
        <v>86</v>
      </c>
      <c r="W254" s="162"/>
      <c r="X254" s="170" t="str">
        <f t="shared" si="35"/>
        <v>X</v>
      </c>
      <c r="Y254" s="171"/>
      <c r="Z254" s="172" t="str">
        <f t="shared" si="29"/>
        <v/>
      </c>
      <c r="AA254" s="141"/>
      <c r="AB254" s="6"/>
      <c r="AC254" s="6"/>
      <c r="AD254" s="6"/>
      <c r="AE254" s="4">
        <f t="shared" si="31"/>
        <v>1</v>
      </c>
      <c r="AF254" s="4">
        <f t="shared" si="32"/>
        <v>0</v>
      </c>
      <c r="AG254" s="4">
        <f t="shared" si="32"/>
        <v>0</v>
      </c>
      <c r="AH254" s="6"/>
      <c r="AJ254" s="1">
        <v>5</v>
      </c>
      <c r="AK254" t="str">
        <f t="shared" si="30"/>
        <v/>
      </c>
      <c r="AL254" s="1" t="s">
        <v>95</v>
      </c>
      <c r="AM254" t="str">
        <f t="shared" si="33"/>
        <v/>
      </c>
      <c r="AN254" s="1" t="s">
        <v>86</v>
      </c>
      <c r="AO254" t="str">
        <f t="shared" si="34"/>
        <v/>
      </c>
      <c r="AP254" s="1" t="s">
        <v>96</v>
      </c>
    </row>
    <row r="255" spans="1:42">
      <c r="A255" s="98" t="s">
        <v>86</v>
      </c>
      <c r="B255" s="220" t="s">
        <v>1114</v>
      </c>
      <c r="C255" s="5" t="s">
        <v>1543</v>
      </c>
      <c r="D255" s="181"/>
      <c r="E255" s="207"/>
      <c r="F255" s="5" t="str">
        <f t="shared" ca="1" si="27"/>
        <v/>
      </c>
      <c r="G255" s="215"/>
      <c r="H255" s="240">
        <v>217</v>
      </c>
      <c r="I255" s="234">
        <v>5</v>
      </c>
      <c r="J255" s="14" t="s">
        <v>1544</v>
      </c>
      <c r="K255" s="14" t="s">
        <v>1545</v>
      </c>
      <c r="L255" s="159" t="s">
        <v>1546</v>
      </c>
      <c r="M255" s="100" t="s">
        <v>1547</v>
      </c>
      <c r="N255" s="9" t="s">
        <v>86</v>
      </c>
      <c r="O255" s="9" t="s">
        <v>86</v>
      </c>
      <c r="P255" s="10" t="s">
        <v>1548</v>
      </c>
      <c r="Q255" s="31" t="s">
        <v>1549</v>
      </c>
      <c r="R255" s="60" t="s">
        <v>86</v>
      </c>
      <c r="S255" s="9" t="s">
        <v>86</v>
      </c>
      <c r="T255" s="9" t="s">
        <v>86</v>
      </c>
      <c r="U255" s="103" t="s">
        <v>1550</v>
      </c>
      <c r="V255" s="162" t="s">
        <v>86</v>
      </c>
      <c r="W255" s="162"/>
      <c r="X255" s="170" t="str">
        <f t="shared" si="35"/>
        <v>X</v>
      </c>
      <c r="Y255" s="171"/>
      <c r="Z255" s="172" t="str">
        <f t="shared" si="29"/>
        <v/>
      </c>
      <c r="AA255" s="141"/>
      <c r="AB255" s="6"/>
      <c r="AC255" s="6"/>
      <c r="AD255" s="6"/>
      <c r="AE255" s="4">
        <f t="shared" si="31"/>
        <v>1</v>
      </c>
      <c r="AF255" s="4">
        <f t="shared" si="32"/>
        <v>0</v>
      </c>
      <c r="AG255" s="4">
        <f t="shared" si="32"/>
        <v>0</v>
      </c>
      <c r="AH255" s="6"/>
      <c r="AJ255" s="1">
        <v>5</v>
      </c>
      <c r="AK255" t="str">
        <f t="shared" si="30"/>
        <v/>
      </c>
      <c r="AL255" s="1" t="s">
        <v>95</v>
      </c>
      <c r="AM255" t="str">
        <f t="shared" si="33"/>
        <v/>
      </c>
      <c r="AN255" s="1" t="s">
        <v>86</v>
      </c>
      <c r="AO255" t="str">
        <f t="shared" si="34"/>
        <v/>
      </c>
      <c r="AP255" s="1" t="s">
        <v>96</v>
      </c>
    </row>
    <row r="256" spans="1:42">
      <c r="A256" s="98" t="s">
        <v>86</v>
      </c>
      <c r="B256" s="220" t="s">
        <v>845</v>
      </c>
      <c r="C256" s="5" t="s">
        <v>1551</v>
      </c>
      <c r="D256" s="181"/>
      <c r="E256" s="207"/>
      <c r="F256" s="5" t="str">
        <f t="shared" ca="1" si="27"/>
        <v/>
      </c>
      <c r="G256" s="215"/>
      <c r="H256" s="240">
        <v>218</v>
      </c>
      <c r="I256" s="234">
        <v>5</v>
      </c>
      <c r="J256" s="14" t="s">
        <v>1552</v>
      </c>
      <c r="K256" s="14" t="s">
        <v>1553</v>
      </c>
      <c r="L256" s="159" t="s">
        <v>1554</v>
      </c>
      <c r="M256" s="100" t="s">
        <v>1555</v>
      </c>
      <c r="N256" s="9" t="s">
        <v>86</v>
      </c>
      <c r="O256" s="9" t="s">
        <v>86</v>
      </c>
      <c r="P256" s="10" t="s">
        <v>1556</v>
      </c>
      <c r="Q256" s="31" t="s">
        <v>1557</v>
      </c>
      <c r="R256" s="60" t="s">
        <v>86</v>
      </c>
      <c r="S256" s="9" t="s">
        <v>86</v>
      </c>
      <c r="T256" s="9" t="s">
        <v>86</v>
      </c>
      <c r="U256" s="103" t="s">
        <v>1558</v>
      </c>
      <c r="V256" s="162" t="s">
        <v>86</v>
      </c>
      <c r="W256" s="162"/>
      <c r="X256" s="170" t="str">
        <f t="shared" si="35"/>
        <v>X</v>
      </c>
      <c r="Y256" s="171"/>
      <c r="Z256" s="172" t="str">
        <f t="shared" si="29"/>
        <v/>
      </c>
      <c r="AA256" s="141"/>
      <c r="AB256" s="6"/>
      <c r="AC256" s="6"/>
      <c r="AD256" s="6"/>
      <c r="AE256" s="4">
        <f t="shared" si="31"/>
        <v>1</v>
      </c>
      <c r="AF256" s="4">
        <f t="shared" si="32"/>
        <v>0</v>
      </c>
      <c r="AG256" s="4">
        <f t="shared" si="32"/>
        <v>0</v>
      </c>
      <c r="AH256" s="6"/>
      <c r="AJ256" s="1">
        <v>5</v>
      </c>
      <c r="AK256" t="str">
        <f t="shared" si="30"/>
        <v/>
      </c>
      <c r="AL256" s="1" t="s">
        <v>95</v>
      </c>
      <c r="AM256" t="str">
        <f t="shared" si="33"/>
        <v/>
      </c>
      <c r="AN256" s="1" t="s">
        <v>86</v>
      </c>
      <c r="AO256" t="str">
        <f t="shared" si="34"/>
        <v/>
      </c>
      <c r="AP256" s="1" t="s">
        <v>96</v>
      </c>
    </row>
    <row r="257" spans="1:42">
      <c r="A257" s="98" t="s">
        <v>86</v>
      </c>
      <c r="B257" s="220" t="s">
        <v>804</v>
      </c>
      <c r="C257" s="5" t="s">
        <v>1559</v>
      </c>
      <c r="D257" s="181"/>
      <c r="E257" s="207"/>
      <c r="F257" s="5" t="str">
        <f t="shared" ca="1" si="27"/>
        <v/>
      </c>
      <c r="G257" s="215"/>
      <c r="H257" s="240">
        <v>219</v>
      </c>
      <c r="I257" s="234">
        <v>5</v>
      </c>
      <c r="J257" s="14" t="s">
        <v>1560</v>
      </c>
      <c r="K257" s="14" t="s">
        <v>1561</v>
      </c>
      <c r="L257" s="159" t="s">
        <v>1562</v>
      </c>
      <c r="M257" s="100" t="s">
        <v>1563</v>
      </c>
      <c r="N257" s="9" t="s">
        <v>86</v>
      </c>
      <c r="O257" s="9" t="s">
        <v>86</v>
      </c>
      <c r="P257" s="10" t="s">
        <v>1564</v>
      </c>
      <c r="Q257" s="31" t="s">
        <v>1565</v>
      </c>
      <c r="R257" s="60" t="s">
        <v>86</v>
      </c>
      <c r="S257" s="9" t="s">
        <v>86</v>
      </c>
      <c r="T257" s="9" t="s">
        <v>86</v>
      </c>
      <c r="U257" s="103" t="s">
        <v>1566</v>
      </c>
      <c r="V257" s="162" t="s">
        <v>86</v>
      </c>
      <c r="W257" s="162"/>
      <c r="X257" s="170" t="str">
        <f t="shared" si="35"/>
        <v>X</v>
      </c>
      <c r="Y257" s="171"/>
      <c r="Z257" s="172" t="str">
        <f t="shared" si="29"/>
        <v/>
      </c>
      <c r="AA257" s="141"/>
      <c r="AB257" s="6"/>
      <c r="AC257" s="6"/>
      <c r="AD257" s="6"/>
      <c r="AE257" s="4">
        <f t="shared" si="31"/>
        <v>1</v>
      </c>
      <c r="AF257" s="4">
        <f t="shared" si="32"/>
        <v>0</v>
      </c>
      <c r="AG257" s="4">
        <f t="shared" si="32"/>
        <v>0</v>
      </c>
      <c r="AH257" s="6"/>
      <c r="AJ257" s="1">
        <v>5</v>
      </c>
      <c r="AK257" t="str">
        <f t="shared" si="30"/>
        <v/>
      </c>
      <c r="AL257" s="1" t="s">
        <v>95</v>
      </c>
      <c r="AM257" t="str">
        <f t="shared" si="33"/>
        <v/>
      </c>
      <c r="AN257" s="1" t="s">
        <v>86</v>
      </c>
      <c r="AO257" t="str">
        <f t="shared" si="34"/>
        <v/>
      </c>
      <c r="AP257" s="1" t="s">
        <v>96</v>
      </c>
    </row>
    <row r="258" spans="1:42">
      <c r="A258" s="98" t="s">
        <v>86</v>
      </c>
      <c r="B258" s="220" t="s">
        <v>1093</v>
      </c>
      <c r="C258" s="5" t="s">
        <v>1567</v>
      </c>
      <c r="D258" s="181"/>
      <c r="E258" s="207"/>
      <c r="F258" s="5" t="str">
        <f t="shared" ca="1" si="27"/>
        <v/>
      </c>
      <c r="G258" s="215"/>
      <c r="H258" s="240">
        <v>220</v>
      </c>
      <c r="I258" s="234">
        <v>5</v>
      </c>
      <c r="J258" s="14" t="s">
        <v>1568</v>
      </c>
      <c r="K258" s="14" t="s">
        <v>1569</v>
      </c>
      <c r="L258" s="159" t="s">
        <v>1570</v>
      </c>
      <c r="M258" s="100" t="s">
        <v>1571</v>
      </c>
      <c r="N258" s="9" t="s">
        <v>86</v>
      </c>
      <c r="O258" s="9" t="s">
        <v>86</v>
      </c>
      <c r="P258" s="10" t="s">
        <v>1572</v>
      </c>
      <c r="Q258" s="31" t="s">
        <v>1573</v>
      </c>
      <c r="R258" s="60" t="s">
        <v>86</v>
      </c>
      <c r="S258" s="9" t="s">
        <v>86</v>
      </c>
      <c r="T258" s="9" t="s">
        <v>86</v>
      </c>
      <c r="U258" s="103" t="s">
        <v>1574</v>
      </c>
      <c r="V258" s="162" t="s">
        <v>86</v>
      </c>
      <c r="W258" s="162"/>
      <c r="X258" s="170" t="str">
        <f t="shared" si="35"/>
        <v>X</v>
      </c>
      <c r="Y258" s="171"/>
      <c r="Z258" s="172" t="str">
        <f t="shared" si="29"/>
        <v/>
      </c>
      <c r="AA258" s="141"/>
      <c r="AB258" s="6"/>
      <c r="AC258" s="6"/>
      <c r="AD258" s="6"/>
      <c r="AE258" s="4">
        <f t="shared" si="31"/>
        <v>1</v>
      </c>
      <c r="AF258" s="4">
        <f t="shared" si="32"/>
        <v>0</v>
      </c>
      <c r="AG258" s="4">
        <f t="shared" si="32"/>
        <v>0</v>
      </c>
      <c r="AH258" s="6"/>
      <c r="AJ258" s="1">
        <v>5</v>
      </c>
      <c r="AK258" t="str">
        <f t="shared" si="30"/>
        <v/>
      </c>
      <c r="AL258" s="1" t="s">
        <v>95</v>
      </c>
      <c r="AM258" t="str">
        <f t="shared" si="33"/>
        <v/>
      </c>
      <c r="AN258" s="1" t="s">
        <v>86</v>
      </c>
      <c r="AO258" t="str">
        <f t="shared" si="34"/>
        <v/>
      </c>
      <c r="AP258" s="1" t="s">
        <v>96</v>
      </c>
    </row>
    <row r="259" spans="1:42">
      <c r="A259" s="98" t="s">
        <v>86</v>
      </c>
      <c r="B259" s="220" t="s">
        <v>995</v>
      </c>
      <c r="C259" s="5" t="s">
        <v>1575</v>
      </c>
      <c r="D259" s="216"/>
      <c r="E259" s="207"/>
      <c r="F259" s="5" t="str">
        <f t="shared" ca="1" si="27"/>
        <v/>
      </c>
      <c r="G259" s="215"/>
      <c r="H259" s="240">
        <v>221</v>
      </c>
      <c r="I259" s="234">
        <v>5</v>
      </c>
      <c r="J259" s="9" t="s">
        <v>86</v>
      </c>
      <c r="K259" s="14" t="s">
        <v>1576</v>
      </c>
      <c r="L259" s="9" t="s">
        <v>86</v>
      </c>
      <c r="M259" s="100" t="s">
        <v>1577</v>
      </c>
      <c r="N259" s="9" t="s">
        <v>86</v>
      </c>
      <c r="O259" s="9" t="s">
        <v>86</v>
      </c>
      <c r="P259" s="10" t="s">
        <v>1578</v>
      </c>
      <c r="Q259" s="31" t="s">
        <v>1579</v>
      </c>
      <c r="R259" s="60" t="s">
        <v>86</v>
      </c>
      <c r="S259" s="9" t="s">
        <v>86</v>
      </c>
      <c r="T259" s="9" t="s">
        <v>86</v>
      </c>
      <c r="U259" s="103" t="s">
        <v>1580</v>
      </c>
      <c r="V259" s="162" t="s">
        <v>86</v>
      </c>
      <c r="W259" s="162"/>
      <c r="X259" s="170" t="str">
        <f t="shared" si="35"/>
        <v>X</v>
      </c>
      <c r="Y259" s="171"/>
      <c r="Z259" s="172" t="str">
        <f t="shared" si="29"/>
        <v/>
      </c>
      <c r="AA259" s="141"/>
      <c r="AB259" s="6"/>
      <c r="AC259" s="6"/>
      <c r="AD259" s="6"/>
      <c r="AE259" s="4">
        <f t="shared" si="31"/>
        <v>1</v>
      </c>
      <c r="AF259" s="4">
        <f t="shared" si="32"/>
        <v>0</v>
      </c>
      <c r="AG259" s="4">
        <f t="shared" si="32"/>
        <v>0</v>
      </c>
      <c r="AH259" s="6"/>
      <c r="AJ259" s="1">
        <v>5</v>
      </c>
      <c r="AK259" t="str">
        <f t="shared" si="30"/>
        <v/>
      </c>
      <c r="AL259" s="1" t="s">
        <v>95</v>
      </c>
      <c r="AM259" t="str">
        <f t="shared" si="33"/>
        <v/>
      </c>
      <c r="AN259" s="1" t="s">
        <v>86</v>
      </c>
      <c r="AO259" t="str">
        <f t="shared" si="34"/>
        <v/>
      </c>
      <c r="AP259" s="1" t="s">
        <v>96</v>
      </c>
    </row>
    <row r="260" spans="1:42">
      <c r="A260" s="98" t="s">
        <v>86</v>
      </c>
      <c r="B260" s="220" t="s">
        <v>1086</v>
      </c>
      <c r="C260" s="5" t="s">
        <v>1581</v>
      </c>
      <c r="D260" s="217"/>
      <c r="E260" s="207"/>
      <c r="F260" s="5" t="str">
        <f t="shared" ca="1" si="27"/>
        <v/>
      </c>
      <c r="G260" s="215"/>
      <c r="H260" s="240">
        <v>222</v>
      </c>
      <c r="I260" s="234">
        <v>5</v>
      </c>
      <c r="J260" s="9" t="s">
        <v>86</v>
      </c>
      <c r="K260" s="14" t="s">
        <v>1582</v>
      </c>
      <c r="L260" s="9" t="s">
        <v>86</v>
      </c>
      <c r="M260" s="100" t="s">
        <v>1583</v>
      </c>
      <c r="N260" s="9" t="s">
        <v>86</v>
      </c>
      <c r="O260" s="9" t="s">
        <v>86</v>
      </c>
      <c r="P260" s="10" t="s">
        <v>1584</v>
      </c>
      <c r="Q260" s="31" t="s">
        <v>1585</v>
      </c>
      <c r="R260" s="60" t="s">
        <v>86</v>
      </c>
      <c r="S260" s="62" t="s">
        <v>234</v>
      </c>
      <c r="T260" s="9" t="s">
        <v>86</v>
      </c>
      <c r="U260" s="103" t="s">
        <v>1586</v>
      </c>
      <c r="V260" s="162" t="s">
        <v>86</v>
      </c>
      <c r="W260" s="162"/>
      <c r="X260" s="170" t="str">
        <f t="shared" si="35"/>
        <v>X</v>
      </c>
      <c r="Y260" s="171"/>
      <c r="Z260" s="172" t="str">
        <f t="shared" si="29"/>
        <v/>
      </c>
      <c r="AA260" s="141"/>
      <c r="AB260" s="6"/>
      <c r="AC260" s="6"/>
      <c r="AD260" s="6"/>
      <c r="AE260" s="4">
        <f t="shared" si="31"/>
        <v>1</v>
      </c>
      <c r="AF260" s="4">
        <f t="shared" si="32"/>
        <v>0</v>
      </c>
      <c r="AG260" s="4">
        <f t="shared" si="32"/>
        <v>0</v>
      </c>
      <c r="AH260" s="6"/>
      <c r="AJ260" s="1">
        <v>5</v>
      </c>
      <c r="AK260" t="str">
        <f t="shared" si="30"/>
        <v/>
      </c>
      <c r="AL260" s="1" t="s">
        <v>95</v>
      </c>
      <c r="AM260" t="str">
        <f t="shared" si="33"/>
        <v/>
      </c>
      <c r="AN260" s="1" t="s">
        <v>86</v>
      </c>
      <c r="AO260" t="str">
        <f t="shared" si="34"/>
        <v/>
      </c>
      <c r="AP260" s="1" t="s">
        <v>96</v>
      </c>
    </row>
    <row r="261" spans="1:42" ht="15.75" thickBot="1">
      <c r="A261" s="99" t="s">
        <v>86</v>
      </c>
      <c r="B261" s="227" t="s">
        <v>871</v>
      </c>
      <c r="C261" s="61" t="s">
        <v>1587</v>
      </c>
      <c r="D261" s="183"/>
      <c r="E261" s="218"/>
      <c r="F261" s="61" t="str">
        <f t="shared" ca="1" si="27"/>
        <v/>
      </c>
      <c r="G261" s="219"/>
      <c r="H261" s="242">
        <v>223</v>
      </c>
      <c r="I261" s="236">
        <v>5</v>
      </c>
      <c r="J261" s="86" t="s">
        <v>86</v>
      </c>
      <c r="K261" s="107" t="s">
        <v>1588</v>
      </c>
      <c r="L261" s="86" t="s">
        <v>86</v>
      </c>
      <c r="M261" s="94" t="s">
        <v>1589</v>
      </c>
      <c r="N261" s="86" t="s">
        <v>86</v>
      </c>
      <c r="O261" s="86" t="s">
        <v>86</v>
      </c>
      <c r="P261" s="87" t="s">
        <v>1590</v>
      </c>
      <c r="Q261" s="88" t="s">
        <v>1591</v>
      </c>
      <c r="R261" s="89" t="s">
        <v>86</v>
      </c>
      <c r="S261" s="104" t="s">
        <v>1592</v>
      </c>
      <c r="T261" s="86" t="s">
        <v>86</v>
      </c>
      <c r="U261" s="108" t="s">
        <v>1593</v>
      </c>
      <c r="V261" s="166" t="s">
        <v>86</v>
      </c>
      <c r="W261" s="166"/>
      <c r="X261" s="173" t="str">
        <f t="shared" si="35"/>
        <v>X</v>
      </c>
      <c r="Y261" s="174"/>
      <c r="Z261" s="175" t="str">
        <f t="shared" si="29"/>
        <v/>
      </c>
      <c r="AA261" s="141"/>
      <c r="AB261" s="6"/>
      <c r="AC261" s="6"/>
      <c r="AD261" s="6"/>
      <c r="AE261" s="4">
        <f t="shared" si="31"/>
        <v>1</v>
      </c>
      <c r="AF261" s="4">
        <f t="shared" si="32"/>
        <v>0</v>
      </c>
      <c r="AG261" s="4">
        <f t="shared" si="32"/>
        <v>0</v>
      </c>
      <c r="AH261" s="6"/>
      <c r="AJ261" s="1">
        <v>5</v>
      </c>
      <c r="AK261" t="str">
        <f t="shared" si="30"/>
        <v/>
      </c>
      <c r="AL261" s="1" t="s">
        <v>95</v>
      </c>
      <c r="AM261" t="str">
        <f t="shared" si="33"/>
        <v/>
      </c>
      <c r="AN261" s="1" t="s">
        <v>86</v>
      </c>
      <c r="AO261" t="str">
        <f t="shared" si="34"/>
        <v/>
      </c>
      <c r="AP261" s="1" t="s">
        <v>96</v>
      </c>
    </row>
    <row r="262" spans="1:42" ht="15.75" thickBot="1">
      <c r="A262" s="70" t="s">
        <v>86</v>
      </c>
      <c r="B262" s="91"/>
      <c r="C262" s="5"/>
      <c r="D262" s="181"/>
      <c r="F262" s="5"/>
      <c r="G262" s="105"/>
      <c r="H262" s="79"/>
      <c r="I262" s="82"/>
      <c r="J262" s="5"/>
      <c r="K262" s="5"/>
      <c r="L262" s="5"/>
      <c r="M262" s="5"/>
      <c r="N262" s="5"/>
      <c r="O262" s="5"/>
      <c r="P262" s="5"/>
      <c r="Q262" s="5"/>
      <c r="R262" s="106"/>
      <c r="S262" s="5"/>
      <c r="T262" s="5"/>
      <c r="U262" s="5"/>
      <c r="V262" s="82"/>
      <c r="W262" s="82"/>
      <c r="X262" s="82"/>
      <c r="Y262" s="82"/>
      <c r="Z262" s="82" t="str">
        <f t="shared" si="29"/>
        <v/>
      </c>
      <c r="AA262" s="143"/>
      <c r="AB262" s="6"/>
      <c r="AC262" s="6"/>
      <c r="AD262" s="6"/>
      <c r="AE262" s="6">
        <f>SUM(AE38:AE261)</f>
        <v>183</v>
      </c>
      <c r="AF262" s="6">
        <f>SUM(AF38:AF261)</f>
        <v>26</v>
      </c>
      <c r="AG262" s="6">
        <f>SUM(AG38:AG261)</f>
        <v>144</v>
      </c>
      <c r="AH262" s="6" t="s">
        <v>1594</v>
      </c>
      <c r="AJ262" s="1">
        <v>0</v>
      </c>
      <c r="AK262" t="str">
        <f t="shared" si="30"/>
        <v/>
      </c>
      <c r="AM262" t="str">
        <f t="shared" si="33"/>
        <v/>
      </c>
      <c r="AO262" t="str">
        <f t="shared" si="34"/>
        <v/>
      </c>
    </row>
    <row r="263" spans="1:42">
      <c r="A263" s="96" t="s">
        <v>1595</v>
      </c>
      <c r="B263" s="224" t="s">
        <v>1596</v>
      </c>
      <c r="C263" s="221" t="s">
        <v>1597</v>
      </c>
      <c r="D263" s="184" t="s">
        <v>1598</v>
      </c>
      <c r="E263" s="193"/>
      <c r="F263" s="225" t="str">
        <f t="shared" ref="F263:F305" si="36">C263</f>
        <v>LPADC_VREF</v>
      </c>
      <c r="G263" s="251" t="str">
        <f>IF(F263="","",IF(VLOOKUP(F263,'Function Lookup'!F$2:I$804,3,FALSE)="#N/A","",VLOOKUP(F263,'Function Lookup'!F$2:I$804,3,FALSE)))</f>
        <v>LP ADC Reference Decap</v>
      </c>
      <c r="H263" s="97"/>
      <c r="I263" s="97"/>
      <c r="J263" s="97"/>
      <c r="K263" s="97"/>
      <c r="L263" s="97"/>
      <c r="M263" s="97"/>
      <c r="N263" s="97"/>
      <c r="O263" s="97"/>
      <c r="P263" s="97"/>
      <c r="Q263" s="97"/>
      <c r="R263" s="97"/>
      <c r="S263" s="97"/>
      <c r="T263" s="97"/>
      <c r="U263" s="97"/>
      <c r="V263" s="252"/>
      <c r="W263" s="252"/>
      <c r="X263" s="176" t="str">
        <f t="shared" ref="X263:X305" si="37">IF(B263="","","X")</f>
        <v>X</v>
      </c>
      <c r="Y263" s="177"/>
      <c r="Z263" s="178" t="str">
        <f t="shared" si="29"/>
        <v>X</v>
      </c>
      <c r="AA263" s="143"/>
      <c r="AB263" s="6"/>
      <c r="AC263" s="5"/>
      <c r="AD263" s="6"/>
      <c r="AE263" s="4">
        <f t="shared" si="31"/>
        <v>1</v>
      </c>
      <c r="AF263" s="4">
        <f t="shared" si="32"/>
        <v>0</v>
      </c>
      <c r="AG263" s="4">
        <f t="shared" si="32"/>
        <v>1</v>
      </c>
      <c r="AH263" s="6"/>
      <c r="AJ263" s="1">
        <v>0</v>
      </c>
      <c r="AK263" t="str">
        <f t="shared" si="30"/>
        <v/>
      </c>
      <c r="AM263" t="str">
        <f t="shared" si="33"/>
        <v>&lt;--</v>
      </c>
    </row>
    <row r="264" spans="1:42">
      <c r="A264" s="98" t="s">
        <v>1599</v>
      </c>
      <c r="B264" s="220" t="s">
        <v>1600</v>
      </c>
      <c r="C264" s="222" t="s">
        <v>1601</v>
      </c>
      <c r="D264" s="185" t="s">
        <v>1602</v>
      </c>
      <c r="E264" s="194"/>
      <c r="F264" s="226" t="str">
        <f t="shared" si="36"/>
        <v>LPADCD0NSE0</v>
      </c>
      <c r="G264" s="253" t="str">
        <f>IF(F264="","",IF(VLOOKUP(F264,'Function Lookup'!F$2:I$804,3,FALSE)="#N/A","",VLOOKUP(F264,'Function Lookup'!F$2:I$804,3,FALSE)))</f>
        <v>LP Analog to Digital Converter SE0/DiffN IN0</v>
      </c>
      <c r="H264" s="5"/>
      <c r="I264" s="5"/>
      <c r="J264" s="5"/>
      <c r="K264" s="5"/>
      <c r="L264" s="5"/>
      <c r="M264" s="5"/>
      <c r="N264" s="5"/>
      <c r="O264" s="5"/>
      <c r="P264" s="5"/>
      <c r="Q264" s="5"/>
      <c r="R264" s="5"/>
      <c r="S264" s="5"/>
      <c r="T264" s="5"/>
      <c r="U264" s="5"/>
      <c r="V264" s="254"/>
      <c r="W264" s="254"/>
      <c r="X264" s="170" t="str">
        <f t="shared" si="37"/>
        <v>X</v>
      </c>
      <c r="Y264" s="95"/>
      <c r="Z264" s="172" t="str">
        <f t="shared" si="29"/>
        <v>X</v>
      </c>
      <c r="AA264" s="143"/>
      <c r="AB264" s="6"/>
      <c r="AC264" s="5"/>
      <c r="AD264" s="6"/>
      <c r="AE264" s="4">
        <f t="shared" si="31"/>
        <v>1</v>
      </c>
      <c r="AF264" s="4">
        <f t="shared" si="32"/>
        <v>0</v>
      </c>
      <c r="AG264" s="4">
        <f t="shared" si="32"/>
        <v>1</v>
      </c>
      <c r="AH264" s="6"/>
      <c r="AJ264" s="1">
        <v>0</v>
      </c>
      <c r="AK264" t="str">
        <f t="shared" si="30"/>
        <v/>
      </c>
    </row>
    <row r="265" spans="1:42">
      <c r="A265" s="98" t="s">
        <v>1603</v>
      </c>
      <c r="B265" s="220" t="s">
        <v>1604</v>
      </c>
      <c r="C265" s="222" t="s">
        <v>1605</v>
      </c>
      <c r="D265" s="185" t="s">
        <v>1602</v>
      </c>
      <c r="E265" s="194"/>
      <c r="F265" s="226" t="str">
        <f t="shared" si="36"/>
        <v>LPADCD0PSE1</v>
      </c>
      <c r="G265" s="253" t="str">
        <f>IF(F265="","",IF(VLOOKUP(F265,'Function Lookup'!F$2:I$804,3,FALSE)="#N/A","",VLOOKUP(F265,'Function Lookup'!F$2:I$804,3,FALSE)))</f>
        <v>LP Analog to Digital Converter SE1/DiffP IN0</v>
      </c>
      <c r="H265" s="5"/>
      <c r="I265" s="5"/>
      <c r="J265" s="5"/>
      <c r="K265" s="5"/>
      <c r="L265" s="5"/>
      <c r="M265" s="5"/>
      <c r="N265" s="5"/>
      <c r="O265" s="5"/>
      <c r="P265" s="5"/>
      <c r="Q265" s="5"/>
      <c r="R265" s="5"/>
      <c r="S265" s="5"/>
      <c r="T265" s="5"/>
      <c r="U265" s="5"/>
      <c r="V265" s="254"/>
      <c r="W265" s="254"/>
      <c r="X265" s="170" t="str">
        <f t="shared" si="37"/>
        <v>X</v>
      </c>
      <c r="Y265" s="95"/>
      <c r="Z265" s="172" t="str">
        <f t="shared" si="29"/>
        <v>X</v>
      </c>
      <c r="AA265" s="143"/>
      <c r="AB265" s="6"/>
      <c r="AC265" s="5"/>
      <c r="AD265" s="6"/>
      <c r="AE265" s="4">
        <f t="shared" si="31"/>
        <v>1</v>
      </c>
      <c r="AF265" s="4">
        <f t="shared" si="32"/>
        <v>0</v>
      </c>
      <c r="AG265" s="4">
        <f t="shared" si="32"/>
        <v>1</v>
      </c>
      <c r="AH265" s="6"/>
      <c r="AJ265" s="1">
        <v>0</v>
      </c>
    </row>
    <row r="266" spans="1:42">
      <c r="A266" s="98" t="s">
        <v>86</v>
      </c>
      <c r="B266" s="220" t="s">
        <v>1606</v>
      </c>
      <c r="C266" s="222" t="s">
        <v>1607</v>
      </c>
      <c r="D266" s="185"/>
      <c r="E266" s="194"/>
      <c r="F266" s="226" t="str">
        <f t="shared" si="36"/>
        <v>NC</v>
      </c>
      <c r="G266" s="253" t="str">
        <f>IF(F266="","",IF(VLOOKUP(F266,'Function Lookup'!F$2:I$804,3,FALSE)="#N/A","",VLOOKUP(F266,'Function Lookup'!F$2:I$804,3,FALSE)))</f>
        <v>No Connect</v>
      </c>
      <c r="H266" s="5"/>
      <c r="I266" s="5"/>
      <c r="J266" s="5"/>
      <c r="K266" s="5"/>
      <c r="L266" s="5"/>
      <c r="M266" s="5"/>
      <c r="N266" s="5"/>
      <c r="O266" s="5"/>
      <c r="P266" s="5"/>
      <c r="Q266" s="5"/>
      <c r="R266" s="5"/>
      <c r="S266" s="5"/>
      <c r="T266" s="5"/>
      <c r="U266" s="5"/>
      <c r="V266" s="254"/>
      <c r="W266" s="254"/>
      <c r="X266" s="170" t="str">
        <f t="shared" si="37"/>
        <v>X</v>
      </c>
      <c r="Y266" s="95"/>
      <c r="Z266" s="172" t="str">
        <f t="shared" si="29"/>
        <v/>
      </c>
      <c r="AA266" s="143"/>
      <c r="AB266" s="6"/>
      <c r="AC266" s="5"/>
      <c r="AD266" s="6"/>
      <c r="AE266" s="4">
        <f t="shared" si="31"/>
        <v>1</v>
      </c>
      <c r="AF266" s="4">
        <f t="shared" si="32"/>
        <v>0</v>
      </c>
      <c r="AG266" s="4">
        <f t="shared" si="32"/>
        <v>0</v>
      </c>
      <c r="AH266" s="6"/>
      <c r="AJ266" s="1">
        <v>0</v>
      </c>
    </row>
    <row r="267" spans="1:42">
      <c r="A267" s="98" t="s">
        <v>86</v>
      </c>
      <c r="B267" s="220" t="s">
        <v>1608</v>
      </c>
      <c r="C267" s="222" t="s">
        <v>1609</v>
      </c>
      <c r="D267" s="185" t="s">
        <v>1610</v>
      </c>
      <c r="E267" s="194"/>
      <c r="F267" s="226" t="str">
        <f>C267</f>
        <v>VSS</v>
      </c>
      <c r="G267" s="253" t="str">
        <f>IF(F267="","",IF(VLOOKUP(F267,'Function Lookup'!F$2:I$804,3,FALSE)="#N/A","",VLOOKUP(F267,'Function Lookup'!F$2:I$804,3,FALSE)))</f>
        <v>Digital Ground for VDDF and PADS (Noisy)</v>
      </c>
      <c r="H267" s="5"/>
      <c r="I267" s="5"/>
      <c r="J267" s="5"/>
      <c r="K267" s="5"/>
      <c r="L267" s="5"/>
      <c r="M267" s="5"/>
      <c r="N267" s="5"/>
      <c r="O267" s="5"/>
      <c r="P267" s="5"/>
      <c r="Q267" s="5"/>
      <c r="R267" s="5"/>
      <c r="S267" s="5"/>
      <c r="T267" s="5"/>
      <c r="U267" s="5"/>
      <c r="V267" s="254"/>
      <c r="W267" s="254"/>
      <c r="X267" s="170" t="str">
        <f t="shared" si="37"/>
        <v>X</v>
      </c>
      <c r="Y267" s="95"/>
      <c r="Z267" s="172" t="str">
        <f t="shared" si="29"/>
        <v/>
      </c>
      <c r="AA267" s="143"/>
      <c r="AB267" s="6"/>
      <c r="AC267" s="5"/>
      <c r="AD267" s="6"/>
      <c r="AE267" s="4">
        <f t="shared" si="31"/>
        <v>1</v>
      </c>
      <c r="AF267" s="4">
        <f t="shared" si="32"/>
        <v>0</v>
      </c>
      <c r="AG267" s="4">
        <f t="shared" si="32"/>
        <v>0</v>
      </c>
      <c r="AH267" s="6"/>
      <c r="AJ267" s="1">
        <v>0</v>
      </c>
    </row>
    <row r="268" spans="1:42" ht="30">
      <c r="A268" s="98" t="s">
        <v>1611</v>
      </c>
      <c r="B268" s="220" t="s">
        <v>1612</v>
      </c>
      <c r="C268" s="222" t="s">
        <v>1613</v>
      </c>
      <c r="D268" s="185" t="s">
        <v>1614</v>
      </c>
      <c r="E268" s="194"/>
      <c r="F268" s="226" t="str">
        <f t="shared" si="36"/>
        <v>LPMICBIAS</v>
      </c>
      <c r="G268" s="253" t="str">
        <f>IF(F268="","",IF(VLOOKUP(F268,'Function Lookup'!F$2:I$804,3,FALSE)="#N/A","",VLOOKUP(F268,'Function Lookup'!F$2:I$804,3,FALSE)))</f>
        <v>LP Microphone Bias</v>
      </c>
      <c r="H268" s="5"/>
      <c r="I268" s="5"/>
      <c r="J268" s="5"/>
      <c r="K268" s="5"/>
      <c r="L268" s="5"/>
      <c r="M268" s="5"/>
      <c r="N268" s="5"/>
      <c r="O268" s="5"/>
      <c r="P268" s="5"/>
      <c r="Q268" s="5"/>
      <c r="R268" s="5"/>
      <c r="S268" s="5"/>
      <c r="T268" s="5"/>
      <c r="U268" s="5"/>
      <c r="V268" s="254"/>
      <c r="W268" s="254"/>
      <c r="X268" s="170" t="str">
        <f t="shared" si="37"/>
        <v>X</v>
      </c>
      <c r="Y268" s="95"/>
      <c r="Z268" s="172" t="str">
        <f t="shared" si="29"/>
        <v>X</v>
      </c>
      <c r="AA268" s="143"/>
      <c r="AB268" s="6"/>
      <c r="AC268" s="5"/>
      <c r="AD268" s="6"/>
      <c r="AE268" s="4">
        <f t="shared" si="31"/>
        <v>1</v>
      </c>
      <c r="AF268" s="4">
        <f t="shared" si="32"/>
        <v>0</v>
      </c>
      <c r="AG268" s="4">
        <f t="shared" si="32"/>
        <v>1</v>
      </c>
      <c r="AH268" s="6"/>
      <c r="AI268"/>
      <c r="AJ268">
        <v>0</v>
      </c>
      <c r="AK268"/>
      <c r="AL268"/>
      <c r="AM268"/>
    </row>
    <row r="269" spans="1:42">
      <c r="A269" s="98" t="s">
        <v>471</v>
      </c>
      <c r="B269" s="220" t="s">
        <v>1615</v>
      </c>
      <c r="C269" s="222" t="s">
        <v>1616</v>
      </c>
      <c r="D269" s="185"/>
      <c r="E269" s="194"/>
      <c r="F269" s="226" t="str">
        <f t="shared" si="36"/>
        <v>MIPI_CLKN</v>
      </c>
      <c r="G269" s="253" t="str">
        <f>IF(F269="","",IF(VLOOKUP(F269,'Function Lookup'!F$2:I$804,3,FALSE)="#N/A","",VLOOKUP(F269,'Function Lookup'!F$2:I$804,3,FALSE)))</f>
        <v>MIPI DPHY Clock Lane N</v>
      </c>
      <c r="H269" s="5"/>
      <c r="I269" s="5"/>
      <c r="J269" s="5"/>
      <c r="K269" s="5"/>
      <c r="L269" s="5"/>
      <c r="M269" s="5"/>
      <c r="N269" s="5"/>
      <c r="O269" s="5"/>
      <c r="P269" s="5"/>
      <c r="Q269" s="5"/>
      <c r="R269" s="5"/>
      <c r="S269" s="5"/>
      <c r="T269" s="5"/>
      <c r="U269" s="5"/>
      <c r="V269" s="254"/>
      <c r="W269" s="254"/>
      <c r="X269" s="170" t="str">
        <f t="shared" si="37"/>
        <v>X</v>
      </c>
      <c r="Y269" s="95"/>
      <c r="Z269" s="172" t="str">
        <f t="shared" si="29"/>
        <v>X</v>
      </c>
      <c r="AA269" s="143"/>
      <c r="AB269" s="6"/>
      <c r="AC269" s="5"/>
      <c r="AD269" s="6"/>
      <c r="AE269" s="4">
        <f t="shared" si="31"/>
        <v>1</v>
      </c>
      <c r="AF269" s="4">
        <f t="shared" si="32"/>
        <v>0</v>
      </c>
      <c r="AG269" s="4">
        <f t="shared" si="32"/>
        <v>1</v>
      </c>
      <c r="AH269" s="6"/>
      <c r="AJ269" s="1">
        <v>0</v>
      </c>
    </row>
    <row r="270" spans="1:42">
      <c r="A270" s="98" t="s">
        <v>1617</v>
      </c>
      <c r="B270" s="220" t="s">
        <v>1618</v>
      </c>
      <c r="C270" s="222" t="s">
        <v>1619</v>
      </c>
      <c r="D270" s="185"/>
      <c r="E270" s="194"/>
      <c r="F270" s="226" t="str">
        <f t="shared" si="36"/>
        <v>MIPI_CLKP</v>
      </c>
      <c r="G270" s="253" t="str">
        <f>IF(F270="","",IF(VLOOKUP(F270,'Function Lookup'!F$2:I$804,3,FALSE)="#N/A","",VLOOKUP(F270,'Function Lookup'!F$2:I$804,3,FALSE)))</f>
        <v>MIPI DPHY Clock Lane P</v>
      </c>
      <c r="H270" s="5"/>
      <c r="I270" s="5"/>
      <c r="J270" s="5"/>
      <c r="K270" s="5"/>
      <c r="L270" s="5"/>
      <c r="M270" s="5"/>
      <c r="N270" s="5"/>
      <c r="O270" s="5"/>
      <c r="P270" s="5"/>
      <c r="Q270" s="5"/>
      <c r="R270" s="5"/>
      <c r="S270" s="5"/>
      <c r="T270" s="5"/>
      <c r="U270" s="5"/>
      <c r="V270" s="254"/>
      <c r="W270" s="254"/>
      <c r="X270" s="170" t="str">
        <f t="shared" si="37"/>
        <v>X</v>
      </c>
      <c r="Y270" s="95"/>
      <c r="Z270" s="172" t="str">
        <f t="shared" si="29"/>
        <v>X</v>
      </c>
      <c r="AA270" s="143"/>
      <c r="AB270" s="6"/>
      <c r="AC270" s="5"/>
      <c r="AD270" s="6"/>
      <c r="AE270" s="4">
        <f t="shared" si="31"/>
        <v>1</v>
      </c>
      <c r="AF270" s="4">
        <f t="shared" si="32"/>
        <v>0</v>
      </c>
      <c r="AG270" s="4">
        <f t="shared" si="32"/>
        <v>1</v>
      </c>
      <c r="AH270" s="6"/>
      <c r="AJ270" s="1">
        <v>0</v>
      </c>
    </row>
    <row r="271" spans="1:42">
      <c r="A271" s="98" t="s">
        <v>462</v>
      </c>
      <c r="B271" s="220" t="s">
        <v>1620</v>
      </c>
      <c r="C271" s="222" t="s">
        <v>1621</v>
      </c>
      <c r="D271" s="185"/>
      <c r="E271" s="194"/>
      <c r="F271" s="226" t="str">
        <f t="shared" si="36"/>
        <v>MIPI_D0N</v>
      </c>
      <c r="G271" s="253" t="str">
        <f>IF(F271="","",IF(VLOOKUP(F271,'Function Lookup'!F$2:I$804,3,FALSE)="#N/A","",VLOOKUP(F271,'Function Lookup'!F$2:I$804,3,FALSE)))</f>
        <v>MIPI DPHY Data Lane 0N</v>
      </c>
      <c r="H271" s="5"/>
      <c r="I271" s="5"/>
      <c r="J271" s="5"/>
      <c r="K271" s="5"/>
      <c r="L271" s="5"/>
      <c r="M271" s="5"/>
      <c r="N271" s="5"/>
      <c r="O271" s="5"/>
      <c r="P271" s="5"/>
      <c r="Q271" s="5"/>
      <c r="R271" s="5"/>
      <c r="S271" s="5"/>
      <c r="T271" s="5"/>
      <c r="U271" s="5"/>
      <c r="V271" s="254"/>
      <c r="W271" s="254"/>
      <c r="X271" s="170" t="str">
        <f t="shared" si="37"/>
        <v>X</v>
      </c>
      <c r="Y271" s="95"/>
      <c r="Z271" s="172" t="str">
        <f t="shared" si="29"/>
        <v>X</v>
      </c>
      <c r="AA271" s="143"/>
      <c r="AB271" s="6"/>
      <c r="AC271" s="5"/>
      <c r="AD271" s="6"/>
      <c r="AE271" s="4">
        <f t="shared" si="31"/>
        <v>1</v>
      </c>
      <c r="AF271" s="4">
        <f t="shared" si="32"/>
        <v>0</v>
      </c>
      <c r="AG271" s="4">
        <f t="shared" si="32"/>
        <v>1</v>
      </c>
      <c r="AH271" s="6"/>
      <c r="AJ271" s="1">
        <v>0</v>
      </c>
    </row>
    <row r="272" spans="1:42">
      <c r="A272" s="98" t="s">
        <v>453</v>
      </c>
      <c r="B272" s="220" t="s">
        <v>1622</v>
      </c>
      <c r="C272" s="222" t="s">
        <v>1623</v>
      </c>
      <c r="D272" s="185"/>
      <c r="E272" s="194"/>
      <c r="F272" s="226" t="str">
        <f t="shared" si="36"/>
        <v>MIPI_D0P</v>
      </c>
      <c r="G272" s="253" t="str">
        <f>IF(F272="","",IF(VLOOKUP(F272,'Function Lookup'!F$2:I$804,3,FALSE)="#N/A","",VLOOKUP(F272,'Function Lookup'!F$2:I$804,3,FALSE)))</f>
        <v>MIPI DPHY Data Lane 0P</v>
      </c>
      <c r="H272" s="5"/>
      <c r="I272" s="5"/>
      <c r="J272" s="5"/>
      <c r="K272" s="5"/>
      <c r="L272" s="5"/>
      <c r="M272" s="5"/>
      <c r="N272" s="5"/>
      <c r="O272" s="5"/>
      <c r="P272" s="5"/>
      <c r="Q272" s="5"/>
      <c r="R272" s="5"/>
      <c r="S272" s="5"/>
      <c r="T272" s="5"/>
      <c r="U272" s="5"/>
      <c r="V272" s="254"/>
      <c r="W272" s="254"/>
      <c r="X272" s="170" t="str">
        <f t="shared" si="37"/>
        <v>X</v>
      </c>
      <c r="Y272" s="95"/>
      <c r="Z272" s="172" t="str">
        <f t="shared" si="29"/>
        <v>X</v>
      </c>
      <c r="AA272" s="143"/>
      <c r="AB272" s="6"/>
      <c r="AC272" s="5"/>
      <c r="AD272" s="6"/>
      <c r="AE272" s="4">
        <f t="shared" si="31"/>
        <v>1</v>
      </c>
      <c r="AF272" s="4">
        <f t="shared" si="32"/>
        <v>0</v>
      </c>
      <c r="AG272" s="4">
        <f t="shared" si="32"/>
        <v>1</v>
      </c>
      <c r="AH272" s="6"/>
      <c r="AJ272" s="1">
        <v>0</v>
      </c>
    </row>
    <row r="273" spans="1:39">
      <c r="A273" s="98" t="s">
        <v>86</v>
      </c>
      <c r="B273" s="220" t="s">
        <v>1624</v>
      </c>
      <c r="C273" s="222" t="s">
        <v>1625</v>
      </c>
      <c r="D273" s="185"/>
      <c r="E273" s="194"/>
      <c r="F273" s="226" t="str">
        <f t="shared" si="36"/>
        <v>MIPI_D1N</v>
      </c>
      <c r="G273" s="253" t="str">
        <f>IF(F273="","",IF(VLOOKUP(F273,'Function Lookup'!F$2:I$804,3,FALSE)="#N/A","",VLOOKUP(F273,'Function Lookup'!F$2:I$804,3,FALSE)))</f>
        <v>MIPI DPHY Data Lane 1N</v>
      </c>
      <c r="H273" s="5"/>
      <c r="I273" s="5"/>
      <c r="J273" s="5"/>
      <c r="K273" s="5"/>
      <c r="L273" s="5"/>
      <c r="M273" s="5"/>
      <c r="N273" s="5"/>
      <c r="O273" s="5"/>
      <c r="P273" s="5"/>
      <c r="Q273" s="5"/>
      <c r="R273" s="5"/>
      <c r="S273" s="5"/>
      <c r="T273" s="5"/>
      <c r="U273" s="5"/>
      <c r="V273" s="254"/>
      <c r="W273" s="254"/>
      <c r="X273" s="170" t="str">
        <f t="shared" si="37"/>
        <v>X</v>
      </c>
      <c r="Y273" s="95"/>
      <c r="Z273" s="172" t="str">
        <f t="shared" si="29"/>
        <v/>
      </c>
      <c r="AA273" s="143"/>
      <c r="AB273" s="6"/>
      <c r="AC273" s="5"/>
      <c r="AD273" s="6"/>
      <c r="AE273" s="4">
        <f t="shared" si="31"/>
        <v>1</v>
      </c>
      <c r="AF273" s="4">
        <f t="shared" si="32"/>
        <v>0</v>
      </c>
      <c r="AG273" s="4">
        <f t="shared" si="32"/>
        <v>0</v>
      </c>
      <c r="AH273" s="6"/>
      <c r="AJ273" s="1">
        <v>0</v>
      </c>
    </row>
    <row r="274" spans="1:39">
      <c r="A274" s="98" t="s">
        <v>86</v>
      </c>
      <c r="B274" s="220" t="s">
        <v>1626</v>
      </c>
      <c r="C274" s="222" t="s">
        <v>1627</v>
      </c>
      <c r="D274" s="185"/>
      <c r="E274" s="194"/>
      <c r="F274" s="226" t="str">
        <f t="shared" si="36"/>
        <v>MIPI_D1P</v>
      </c>
      <c r="G274" s="253" t="str">
        <f>IF(F274="","",IF(VLOOKUP(F274,'Function Lookup'!F$2:I$804,3,FALSE)="#N/A","",VLOOKUP(F274,'Function Lookup'!F$2:I$804,3,FALSE)))</f>
        <v>MIPI DPHY Data Lane 1P</v>
      </c>
      <c r="H274" s="5"/>
      <c r="I274" s="5"/>
      <c r="J274" s="5"/>
      <c r="K274" s="5"/>
      <c r="L274" s="5"/>
      <c r="M274" s="5"/>
      <c r="N274" s="5"/>
      <c r="O274" s="5"/>
      <c r="P274" s="5"/>
      <c r="Q274" s="5"/>
      <c r="R274" s="5"/>
      <c r="S274" s="5"/>
      <c r="T274" s="5"/>
      <c r="U274" s="5"/>
      <c r="V274" s="254"/>
      <c r="W274" s="254"/>
      <c r="X274" s="170" t="str">
        <f t="shared" si="37"/>
        <v>X</v>
      </c>
      <c r="Y274" s="95"/>
      <c r="Z274" s="172" t="str">
        <f t="shared" si="29"/>
        <v/>
      </c>
      <c r="AA274" s="143"/>
      <c r="AB274" s="6"/>
      <c r="AC274" s="5"/>
      <c r="AD274" s="6"/>
      <c r="AE274" s="4">
        <f t="shared" si="31"/>
        <v>1</v>
      </c>
      <c r="AF274" s="4">
        <f t="shared" si="32"/>
        <v>0</v>
      </c>
      <c r="AG274" s="4">
        <f t="shared" si="32"/>
        <v>0</v>
      </c>
      <c r="AH274" s="6"/>
      <c r="AJ274" s="1">
        <v>0</v>
      </c>
    </row>
    <row r="275" spans="1:39" ht="45">
      <c r="A275" s="98" t="s">
        <v>898</v>
      </c>
      <c r="B275" s="220" t="s">
        <v>1135</v>
      </c>
      <c r="C275" s="222" t="s">
        <v>1628</v>
      </c>
      <c r="D275" s="185" t="s">
        <v>1629</v>
      </c>
      <c r="E275" s="194"/>
      <c r="F275" s="226" t="str">
        <f t="shared" si="36"/>
        <v>RSTN</v>
      </c>
      <c r="G275" s="253" t="str">
        <f>IF(F275="","",IF(VLOOKUP(F275,'Function Lookup'!F$2:I$804,3,FALSE)="#N/A","",VLOOKUP(F275,'Function Lookup'!F$2:I$804,3,FALSE)))</f>
        <v>External reset input (aka nRST)</v>
      </c>
      <c r="H275" s="5"/>
      <c r="I275" s="5"/>
      <c r="J275" s="5"/>
      <c r="K275" s="5"/>
      <c r="L275" s="5"/>
      <c r="M275" s="5"/>
      <c r="N275" s="5"/>
      <c r="O275" s="5"/>
      <c r="P275" s="5"/>
      <c r="Q275" s="5"/>
      <c r="R275" s="5"/>
      <c r="S275" s="5"/>
      <c r="T275" s="5"/>
      <c r="U275" s="5"/>
      <c r="V275" s="254"/>
      <c r="W275" s="254"/>
      <c r="X275" s="170" t="str">
        <f t="shared" si="37"/>
        <v>X</v>
      </c>
      <c r="Y275" s="95"/>
      <c r="Z275" s="172" t="str">
        <f t="shared" si="29"/>
        <v>X</v>
      </c>
      <c r="AA275" s="143"/>
      <c r="AB275" s="6"/>
      <c r="AC275" s="5"/>
      <c r="AD275" s="6"/>
      <c r="AE275" s="4">
        <f t="shared" si="31"/>
        <v>1</v>
      </c>
      <c r="AF275" s="4">
        <f t="shared" si="32"/>
        <v>0</v>
      </c>
      <c r="AG275" s="4">
        <f t="shared" si="32"/>
        <v>1</v>
      </c>
      <c r="AH275" s="6"/>
      <c r="AJ275" s="1">
        <v>0</v>
      </c>
    </row>
    <row r="276" spans="1:39">
      <c r="A276" s="98" t="s">
        <v>1600</v>
      </c>
      <c r="B276" s="220" t="s">
        <v>1595</v>
      </c>
      <c r="C276" s="222" t="s">
        <v>1630</v>
      </c>
      <c r="D276" s="185" t="s">
        <v>1631</v>
      </c>
      <c r="E276" s="194"/>
      <c r="F276" s="226" t="str">
        <f t="shared" si="36"/>
        <v>SIMOBUCK_SW</v>
      </c>
      <c r="G276" s="253" t="str">
        <f>IF(F276="","",IF(VLOOKUP(F276,'Function Lookup'!F$2:I$804,3,FALSE)="#N/A","",VLOOKUP(F276,'Function Lookup'!F$2:I$804,3,FALSE)))</f>
        <v>SIMO Buck converter inductor switch output</v>
      </c>
      <c r="H276" s="5"/>
      <c r="I276" s="5"/>
      <c r="J276" s="5"/>
      <c r="K276" s="5"/>
      <c r="L276" s="5"/>
      <c r="M276" s="5"/>
      <c r="N276" s="5"/>
      <c r="O276" s="5"/>
      <c r="P276" s="5"/>
      <c r="Q276" s="5"/>
      <c r="R276" s="5"/>
      <c r="S276" s="5"/>
      <c r="T276" s="5"/>
      <c r="U276" s="5"/>
      <c r="V276" s="254"/>
      <c r="W276" s="254"/>
      <c r="X276" s="170" t="str">
        <f t="shared" si="37"/>
        <v>X</v>
      </c>
      <c r="Y276" s="95"/>
      <c r="Z276" s="172" t="str">
        <f t="shared" si="29"/>
        <v>X</v>
      </c>
      <c r="AA276" s="143"/>
      <c r="AB276" s="6"/>
      <c r="AC276" s="5"/>
      <c r="AD276" s="6"/>
      <c r="AE276" s="4">
        <f t="shared" si="31"/>
        <v>1</v>
      </c>
      <c r="AF276" s="4">
        <f t="shared" si="32"/>
        <v>0</v>
      </c>
      <c r="AG276" s="4">
        <f t="shared" si="32"/>
        <v>1</v>
      </c>
      <c r="AH276" s="6"/>
      <c r="AJ276" s="1">
        <v>0</v>
      </c>
    </row>
    <row r="277" spans="1:39">
      <c r="A277" s="98" t="s">
        <v>585</v>
      </c>
      <c r="B277" s="220" t="s">
        <v>1603</v>
      </c>
      <c r="C277" s="222" t="s">
        <v>1632</v>
      </c>
      <c r="D277" s="185" t="s">
        <v>1633</v>
      </c>
      <c r="E277" s="194"/>
      <c r="F277" s="226" t="str">
        <f t="shared" si="36"/>
        <v>SIMOBUCK_SWSEL</v>
      </c>
      <c r="G277" s="253" t="str">
        <f>IF(F277="","",IF(VLOOKUP(F277,'Function Lookup'!F$2:I$804,3,FALSE)="#N/A","",VLOOKUP(F277,'Function Lookup'!F$2:I$804,3,FALSE)))</f>
        <v>SIMO Buck converter inductor switch input</v>
      </c>
      <c r="H277" s="5"/>
      <c r="I277" s="5"/>
      <c r="J277" s="5"/>
      <c r="K277" s="5"/>
      <c r="L277" s="5"/>
      <c r="M277" s="5"/>
      <c r="N277" s="5"/>
      <c r="O277" s="5"/>
      <c r="P277" s="5"/>
      <c r="Q277" s="5"/>
      <c r="R277" s="5"/>
      <c r="S277" s="5"/>
      <c r="T277" s="5"/>
      <c r="U277" s="5"/>
      <c r="V277" s="254"/>
      <c r="W277" s="254"/>
      <c r="X277" s="170" t="str">
        <f t="shared" si="37"/>
        <v>X</v>
      </c>
      <c r="Y277" s="95"/>
      <c r="Z277" s="172" t="str">
        <f t="shared" si="29"/>
        <v>X</v>
      </c>
      <c r="AA277" s="143"/>
      <c r="AB277" s="6"/>
      <c r="AC277" s="5"/>
      <c r="AD277" s="6"/>
      <c r="AE277" s="4">
        <f t="shared" si="31"/>
        <v>1</v>
      </c>
      <c r="AF277" s="4">
        <f t="shared" si="32"/>
        <v>0</v>
      </c>
      <c r="AG277" s="4">
        <f t="shared" si="32"/>
        <v>1</v>
      </c>
      <c r="AH277" s="6"/>
      <c r="AJ277" s="1">
        <v>0</v>
      </c>
    </row>
    <row r="278" spans="1:39" ht="60">
      <c r="A278" s="98" t="s">
        <v>411</v>
      </c>
      <c r="B278" s="220" t="s">
        <v>1634</v>
      </c>
      <c r="C278" s="222" t="s">
        <v>1635</v>
      </c>
      <c r="D278" s="186" t="s">
        <v>1636</v>
      </c>
      <c r="E278" s="194"/>
      <c r="F278" s="226" t="str">
        <f t="shared" si="36"/>
        <v>USB0PN</v>
      </c>
      <c r="G278" s="253" t="str">
        <f>IF(F278="","",IF(VLOOKUP(F278,'Function Lookup'!F$2:I$804,3,FALSE)="#N/A","",VLOOKUP(F278,'Function Lookup'!F$2:I$804,3,FALSE)))</f>
        <v>Differential input/output signals of USB PHY</v>
      </c>
      <c r="H278" s="5"/>
      <c r="I278" s="5"/>
      <c r="J278" s="5"/>
      <c r="K278" s="5"/>
      <c r="L278" s="5"/>
      <c r="M278" s="5"/>
      <c r="N278" s="5"/>
      <c r="O278" s="5"/>
      <c r="P278" s="5"/>
      <c r="Q278" s="5"/>
      <c r="R278" s="5"/>
      <c r="S278" s="5"/>
      <c r="T278" s="5"/>
      <c r="U278" s="5"/>
      <c r="V278" s="254"/>
      <c r="W278" s="254"/>
      <c r="X278" s="170" t="str">
        <f t="shared" si="37"/>
        <v>X</v>
      </c>
      <c r="Y278" s="95"/>
      <c r="Z278" s="172" t="str">
        <f t="shared" si="29"/>
        <v>X</v>
      </c>
      <c r="AA278" s="143"/>
      <c r="AB278" s="6"/>
      <c r="AC278" s="5"/>
      <c r="AD278" s="6"/>
      <c r="AE278" s="4">
        <f t="shared" si="31"/>
        <v>1</v>
      </c>
      <c r="AF278" s="4">
        <f t="shared" si="32"/>
        <v>0</v>
      </c>
      <c r="AG278" s="4">
        <f t="shared" si="32"/>
        <v>1</v>
      </c>
      <c r="AH278" s="6"/>
      <c r="AJ278" s="1">
        <v>0</v>
      </c>
    </row>
    <row r="279" spans="1:39" ht="60">
      <c r="A279" s="98" t="s">
        <v>1637</v>
      </c>
      <c r="B279" s="220" t="s">
        <v>1638</v>
      </c>
      <c r="C279" s="222" t="s">
        <v>1639</v>
      </c>
      <c r="D279" s="186" t="s">
        <v>1636</v>
      </c>
      <c r="E279" s="194"/>
      <c r="F279" s="226" t="str">
        <f t="shared" si="36"/>
        <v>USB0PP</v>
      </c>
      <c r="G279" s="253" t="str">
        <f>IF(F279="","",IF(VLOOKUP(F279,'Function Lookup'!F$2:I$804,3,FALSE)="#N/A","",VLOOKUP(F279,'Function Lookup'!F$2:I$804,3,FALSE)))</f>
        <v>Differential input/output signals of USB PHY</v>
      </c>
      <c r="H279" s="5"/>
      <c r="I279" s="5"/>
      <c r="J279" s="5"/>
      <c r="K279" s="5"/>
      <c r="L279" s="5"/>
      <c r="M279" s="5"/>
      <c r="N279" s="5"/>
      <c r="O279" s="5"/>
      <c r="P279" s="5"/>
      <c r="Q279" s="5"/>
      <c r="R279" s="5"/>
      <c r="S279" s="5"/>
      <c r="T279" s="5"/>
      <c r="U279" s="5"/>
      <c r="V279" s="254"/>
      <c r="W279" s="254"/>
      <c r="X279" s="170" t="str">
        <f t="shared" si="37"/>
        <v>X</v>
      </c>
      <c r="Y279" s="95"/>
      <c r="Z279" s="172" t="str">
        <f t="shared" si="29"/>
        <v>X</v>
      </c>
      <c r="AA279" s="143"/>
      <c r="AB279" s="6"/>
      <c r="AC279" s="5"/>
      <c r="AD279" s="6"/>
      <c r="AE279" s="4">
        <f t="shared" si="31"/>
        <v>1</v>
      </c>
      <c r="AF279" s="4">
        <f t="shared" si="32"/>
        <v>0</v>
      </c>
      <c r="AG279" s="4">
        <f t="shared" si="32"/>
        <v>1</v>
      </c>
      <c r="AH279" s="6"/>
      <c r="AI279"/>
      <c r="AJ279">
        <v>0</v>
      </c>
      <c r="AK279"/>
      <c r="AL279"/>
      <c r="AM279"/>
    </row>
    <row r="280" spans="1:39" ht="60">
      <c r="A280" s="98" t="s">
        <v>1212</v>
      </c>
      <c r="B280" s="220" t="s">
        <v>1640</v>
      </c>
      <c r="C280" s="222" t="s">
        <v>1641</v>
      </c>
      <c r="D280" s="186" t="s">
        <v>1642</v>
      </c>
      <c r="E280" s="194"/>
      <c r="F280" s="226" t="str">
        <f t="shared" si="36"/>
        <v>VDD18</v>
      </c>
      <c r="G280" s="253" t="str">
        <f>IF(F280="","",IF(VLOOKUP(F280,'Function Lookup'!F$2:I$804,3,FALSE)="#N/A","",VLOOKUP(F280,'Function Lookup'!F$2:I$804,3,FALSE)))</f>
        <v>VDD supply for MIPI PHY</v>
      </c>
      <c r="H280" s="5"/>
      <c r="I280" s="5"/>
      <c r="J280" s="5"/>
      <c r="K280" s="5"/>
      <c r="L280" s="5"/>
      <c r="M280" s="5"/>
      <c r="N280" s="5"/>
      <c r="O280" s="5"/>
      <c r="P280" s="5"/>
      <c r="Q280" s="5"/>
      <c r="R280" s="5"/>
      <c r="S280" s="5"/>
      <c r="T280" s="5"/>
      <c r="U280" s="5"/>
      <c r="V280" s="254"/>
      <c r="W280" s="254"/>
      <c r="X280" s="170" t="str">
        <f t="shared" si="37"/>
        <v>X</v>
      </c>
      <c r="Y280" s="95"/>
      <c r="Z280" s="172" t="str">
        <f t="shared" si="29"/>
        <v>X</v>
      </c>
      <c r="AA280" s="143"/>
      <c r="AB280" s="6"/>
      <c r="AC280" s="5"/>
      <c r="AD280" s="6"/>
      <c r="AE280" s="4">
        <f t="shared" si="31"/>
        <v>1</v>
      </c>
      <c r="AF280" s="4">
        <f t="shared" si="32"/>
        <v>0</v>
      </c>
      <c r="AG280" s="4">
        <f t="shared" si="32"/>
        <v>1</v>
      </c>
      <c r="AH280" s="6"/>
      <c r="AJ280" s="1">
        <v>0</v>
      </c>
    </row>
    <row r="281" spans="1:39">
      <c r="A281" s="98" t="s">
        <v>1165</v>
      </c>
      <c r="B281" s="220" t="s">
        <v>584</v>
      </c>
      <c r="C281" s="222" t="s">
        <v>1643</v>
      </c>
      <c r="D281" s="186" t="s">
        <v>1644</v>
      </c>
      <c r="E281" s="194"/>
      <c r="F281" s="226" t="str">
        <f t="shared" si="36"/>
        <v>VDDA</v>
      </c>
      <c r="G281" s="253" t="str">
        <f>IF(F281="","",IF(VLOOKUP(F281,'Function Lookup'!F$2:I$804,3,FALSE)="#N/A","",VLOOKUP(F281,'Function Lookup'!F$2:I$804,3,FALSE)))</f>
        <v>Analog voltage supply</v>
      </c>
      <c r="H281" s="5"/>
      <c r="I281" s="5"/>
      <c r="J281" s="5"/>
      <c r="K281" s="5"/>
      <c r="L281" s="5"/>
      <c r="M281" s="5"/>
      <c r="N281" s="5"/>
      <c r="O281" s="5"/>
      <c r="P281" s="5"/>
      <c r="Q281" s="5"/>
      <c r="R281" s="5"/>
      <c r="S281" s="5"/>
      <c r="T281" s="5"/>
      <c r="U281" s="5"/>
      <c r="V281" s="254"/>
      <c r="W281" s="254"/>
      <c r="X281" s="170" t="str">
        <f t="shared" si="37"/>
        <v>X</v>
      </c>
      <c r="Y281" s="95"/>
      <c r="Z281" s="172" t="str">
        <f t="shared" si="29"/>
        <v>X</v>
      </c>
      <c r="AA281" s="143"/>
      <c r="AB281" s="6"/>
      <c r="AC281" s="5"/>
      <c r="AD281" s="6"/>
      <c r="AE281" s="4">
        <f t="shared" si="31"/>
        <v>1</v>
      </c>
      <c r="AF281" s="4">
        <f t="shared" si="32"/>
        <v>0</v>
      </c>
      <c r="AG281" s="4">
        <f t="shared" si="32"/>
        <v>1</v>
      </c>
      <c r="AH281" s="6"/>
      <c r="AJ281" s="1">
        <v>0</v>
      </c>
    </row>
    <row r="282" spans="1:39" ht="90">
      <c r="A282" s="98" t="s">
        <v>1645</v>
      </c>
      <c r="B282" s="220" t="s">
        <v>1646</v>
      </c>
      <c r="C282" s="222" t="s">
        <v>1647</v>
      </c>
      <c r="D282" s="186" t="s">
        <v>1648</v>
      </c>
      <c r="E282" s="194"/>
      <c r="F282" s="226" t="str">
        <f t="shared" si="36"/>
        <v>VDDAUDA</v>
      </c>
      <c r="G282" s="253" t="str">
        <f>IF(F282="","",IF(VLOOKUP(F282,'Function Lookup'!F$2:I$804,3,FALSE)="#N/A","",VLOOKUP(F282,'Function Lookup'!F$2:I$804,3,FALSE)))</f>
        <v>Analog Audio Voltage supply</v>
      </c>
      <c r="H282" s="5"/>
      <c r="I282" s="5"/>
      <c r="J282" s="5"/>
      <c r="K282" s="5"/>
      <c r="L282" s="5"/>
      <c r="M282" s="5"/>
      <c r="N282" s="5"/>
      <c r="O282" s="5"/>
      <c r="P282" s="5"/>
      <c r="Q282" s="5"/>
      <c r="R282" s="5"/>
      <c r="S282" s="5"/>
      <c r="T282" s="5"/>
      <c r="U282" s="5"/>
      <c r="V282" s="254"/>
      <c r="W282" s="254"/>
      <c r="X282" s="170" t="str">
        <f t="shared" si="37"/>
        <v>X</v>
      </c>
      <c r="Y282" s="95"/>
      <c r="Z282" s="172" t="str">
        <f t="shared" si="29"/>
        <v>X</v>
      </c>
      <c r="AA282" s="143"/>
      <c r="AB282" s="6"/>
      <c r="AC282" s="5"/>
      <c r="AD282" s="6"/>
      <c r="AE282" s="4">
        <f t="shared" si="31"/>
        <v>1</v>
      </c>
      <c r="AF282" s="4">
        <f t="shared" si="32"/>
        <v>0</v>
      </c>
      <c r="AG282" s="4">
        <f t="shared" si="32"/>
        <v>1</v>
      </c>
      <c r="AH282" s="6"/>
      <c r="AJ282" s="1">
        <v>0</v>
      </c>
    </row>
    <row r="283" spans="1:39" ht="48" customHeight="1">
      <c r="A283" s="98" t="s">
        <v>602</v>
      </c>
      <c r="B283" s="220" t="s">
        <v>1599</v>
      </c>
      <c r="C283" s="222" t="s">
        <v>1649</v>
      </c>
      <c r="D283" s="187" t="s">
        <v>1650</v>
      </c>
      <c r="E283" s="194"/>
      <c r="F283" s="226" t="str">
        <f t="shared" si="36"/>
        <v>VDDC</v>
      </c>
      <c r="G283" s="253" t="str">
        <f>IF(F283="","",IF(VLOOKUP(F283,'Function Lookup'!F$2:I$804,3,FALSE)="#N/A","",VLOOKUP(F283,'Function Lookup'!F$2:I$804,3,FALSE)))</f>
        <v>Core Buck converter VOUT</v>
      </c>
      <c r="H283" s="5"/>
      <c r="I283" s="5"/>
      <c r="J283" s="5"/>
      <c r="K283" s="5"/>
      <c r="L283" s="5"/>
      <c r="M283" s="5"/>
      <c r="N283" s="5"/>
      <c r="O283" s="5"/>
      <c r="P283" s="5"/>
      <c r="Q283" s="5"/>
      <c r="R283" s="5"/>
      <c r="S283" s="5"/>
      <c r="T283" s="5"/>
      <c r="U283" s="5"/>
      <c r="V283" s="254"/>
      <c r="W283" s="254"/>
      <c r="X283" s="170" t="str">
        <f t="shared" si="37"/>
        <v>X</v>
      </c>
      <c r="Y283" s="95"/>
      <c r="Z283" s="172" t="str">
        <f t="shared" si="29"/>
        <v>X</v>
      </c>
      <c r="AA283" s="143"/>
      <c r="AB283" s="6"/>
      <c r="AC283" s="5"/>
      <c r="AD283" s="6"/>
      <c r="AE283" s="4">
        <f t="shared" si="31"/>
        <v>1</v>
      </c>
      <c r="AF283" s="4">
        <f t="shared" si="32"/>
        <v>0</v>
      </c>
      <c r="AG283" s="4">
        <f t="shared" si="32"/>
        <v>1</v>
      </c>
      <c r="AH283" s="6"/>
      <c r="AJ283" s="1">
        <v>0</v>
      </c>
    </row>
    <row r="284" spans="1:39" ht="48" customHeight="1">
      <c r="A284" s="98" t="s">
        <v>612</v>
      </c>
      <c r="B284" s="220" t="s">
        <v>1611</v>
      </c>
      <c r="C284" s="222" t="s">
        <v>1651</v>
      </c>
      <c r="D284" s="187" t="s">
        <v>1650</v>
      </c>
      <c r="E284" s="194"/>
      <c r="F284" s="226" t="str">
        <f t="shared" si="36"/>
        <v>VDDC_LV</v>
      </c>
      <c r="G284" s="253" t="str">
        <f>IF(F284="","",IF(VLOOKUP(F284,'Function Lookup'!F$2:I$804,3,FALSE)="#N/A","",VLOOKUP(F284,'Function Lookup'!F$2:I$804,3,FALSE)))</f>
        <v>Core_LV Buck converter VOUT</v>
      </c>
      <c r="H284" s="5"/>
      <c r="I284" s="5"/>
      <c r="J284" s="5"/>
      <c r="K284" s="5"/>
      <c r="L284" s="5"/>
      <c r="M284" s="5"/>
      <c r="N284" s="5"/>
      <c r="O284" s="5"/>
      <c r="P284" s="5"/>
      <c r="Q284" s="5"/>
      <c r="R284" s="5"/>
      <c r="S284" s="5"/>
      <c r="T284" s="5"/>
      <c r="U284" s="5"/>
      <c r="V284" s="254"/>
      <c r="W284" s="254"/>
      <c r="X284" s="170" t="str">
        <f t="shared" si="37"/>
        <v>X</v>
      </c>
      <c r="Y284" s="95"/>
      <c r="Z284" s="172" t="str">
        <f t="shared" si="29"/>
        <v>X</v>
      </c>
      <c r="AA284" s="143"/>
      <c r="AB284" s="6"/>
      <c r="AC284" s="5"/>
      <c r="AD284" s="6"/>
      <c r="AE284" s="4">
        <f t="shared" si="31"/>
        <v>1</v>
      </c>
      <c r="AF284" s="4">
        <f t="shared" si="32"/>
        <v>0</v>
      </c>
      <c r="AG284" s="4">
        <f t="shared" si="32"/>
        <v>1</v>
      </c>
      <c r="AH284" s="6"/>
      <c r="AJ284" s="1">
        <v>0</v>
      </c>
    </row>
    <row r="285" spans="1:39" ht="48" customHeight="1">
      <c r="A285" s="98" t="s">
        <v>1652</v>
      </c>
      <c r="B285" s="220" t="s">
        <v>1653</v>
      </c>
      <c r="C285" s="222" t="s">
        <v>1654</v>
      </c>
      <c r="D285" s="187" t="s">
        <v>1650</v>
      </c>
      <c r="E285" s="194"/>
      <c r="F285" s="226" t="str">
        <f t="shared" si="36"/>
        <v>VDDF</v>
      </c>
      <c r="G285" s="253" t="str">
        <f>IF(F285="","",IF(VLOOKUP(F285,'Function Lookup'!F$2:I$804,3,FALSE)="#N/A","",VLOOKUP(F285,'Function Lookup'!F$2:I$804,3,FALSE)))</f>
        <v>Mem Buck converter  VOUT</v>
      </c>
      <c r="H285" s="5"/>
      <c r="I285" s="5"/>
      <c r="J285" s="5"/>
      <c r="K285" s="5"/>
      <c r="L285" s="5"/>
      <c r="M285" s="5"/>
      <c r="N285" s="5"/>
      <c r="O285" s="5"/>
      <c r="P285" s="5"/>
      <c r="Q285" s="5"/>
      <c r="R285" s="5"/>
      <c r="S285" s="5"/>
      <c r="T285" s="5"/>
      <c r="U285" s="5"/>
      <c r="V285" s="254"/>
      <c r="W285" s="254"/>
      <c r="X285" s="170" t="str">
        <f t="shared" si="37"/>
        <v>X</v>
      </c>
      <c r="Y285" s="95"/>
      <c r="Z285" s="172" t="str">
        <f t="shared" si="29"/>
        <v>X</v>
      </c>
      <c r="AA285" s="143"/>
      <c r="AB285" s="6"/>
      <c r="AC285" s="5"/>
      <c r="AD285" s="6"/>
      <c r="AE285" s="4">
        <f t="shared" si="31"/>
        <v>1</v>
      </c>
      <c r="AF285" s="4">
        <f t="shared" si="32"/>
        <v>0</v>
      </c>
      <c r="AG285" s="4">
        <f t="shared" si="32"/>
        <v>1</v>
      </c>
      <c r="AH285" s="6"/>
      <c r="AJ285" s="1">
        <v>0</v>
      </c>
    </row>
    <row r="286" spans="1:39">
      <c r="A286" s="98" t="s">
        <v>1655</v>
      </c>
      <c r="B286" s="220" t="s">
        <v>1656</v>
      </c>
      <c r="C286" s="222" t="s">
        <v>1657</v>
      </c>
      <c r="D286" s="186" t="s">
        <v>1658</v>
      </c>
      <c r="E286" s="194"/>
      <c r="F286" s="226" t="str">
        <f t="shared" si="36"/>
        <v>VDDH</v>
      </c>
      <c r="G286" s="253" t="str">
        <f>IF(F286="","",IF(VLOOKUP(F286,'Function Lookup'!F$2:I$804,3,FALSE)="#N/A","",VLOOKUP(F286,'Function Lookup'!F$2:I$804,3,FALSE)))</f>
        <v>High voltage domain power supply</v>
      </c>
      <c r="H286" s="5"/>
      <c r="I286" s="5"/>
      <c r="J286" s="5"/>
      <c r="K286" s="5"/>
      <c r="L286" s="5"/>
      <c r="M286" s="5"/>
      <c r="N286" s="5"/>
      <c r="O286" s="5"/>
      <c r="P286" s="5"/>
      <c r="Q286" s="5"/>
      <c r="R286" s="5"/>
      <c r="S286" s="5"/>
      <c r="T286" s="5"/>
      <c r="U286" s="5"/>
      <c r="V286" s="254"/>
      <c r="W286" s="254"/>
      <c r="X286" s="170" t="str">
        <f t="shared" si="37"/>
        <v>X</v>
      </c>
      <c r="Y286" s="95"/>
      <c r="Z286" s="172" t="str">
        <f t="shared" si="29"/>
        <v>X</v>
      </c>
      <c r="AA286" s="143"/>
      <c r="AB286" s="6"/>
      <c r="AC286" s="5"/>
      <c r="AD286" s="6"/>
      <c r="AE286" s="4">
        <f t="shared" si="31"/>
        <v>1</v>
      </c>
      <c r="AF286" s="4">
        <f t="shared" si="32"/>
        <v>0</v>
      </c>
      <c r="AG286" s="4">
        <f t="shared" si="32"/>
        <v>1</v>
      </c>
      <c r="AH286" s="6"/>
      <c r="AJ286" s="1">
        <v>0</v>
      </c>
    </row>
    <row r="287" spans="1:39" ht="30">
      <c r="A287" s="98" t="s">
        <v>1659</v>
      </c>
      <c r="B287" s="220" t="s">
        <v>1655</v>
      </c>
      <c r="C287" s="222" t="s">
        <v>1660</v>
      </c>
      <c r="D287" s="186" t="s">
        <v>1661</v>
      </c>
      <c r="E287" s="194"/>
      <c r="F287" s="226" t="str">
        <f t="shared" si="36"/>
        <v>VDDH1</v>
      </c>
      <c r="G287" s="253" t="str">
        <f>IF(F287="","",IF(VLOOKUP(F287,'Function Lookup'!F$2:I$804,3,FALSE)="#N/A","",VLOOKUP(F287,'Function Lookup'!F$2:I$804,3,FALSE)))</f>
        <v>High voltage domain1 power supply</v>
      </c>
      <c r="H287" s="5"/>
      <c r="I287" s="5"/>
      <c r="J287" s="5"/>
      <c r="K287" s="5"/>
      <c r="L287" s="5"/>
      <c r="M287" s="5"/>
      <c r="N287" s="5"/>
      <c r="O287" s="5"/>
      <c r="P287" s="5"/>
      <c r="Q287" s="5"/>
      <c r="R287" s="5"/>
      <c r="S287" s="5"/>
      <c r="T287" s="5"/>
      <c r="U287" s="5"/>
      <c r="V287" s="254"/>
      <c r="W287" s="254"/>
      <c r="X287" s="170" t="str">
        <f t="shared" si="37"/>
        <v>X</v>
      </c>
      <c r="Y287" s="95"/>
      <c r="Z287" s="172" t="str">
        <f t="shared" si="29"/>
        <v>X</v>
      </c>
      <c r="AA287" s="143"/>
      <c r="AB287" s="6"/>
      <c r="AC287" s="5"/>
      <c r="AD287" s="6"/>
      <c r="AE287" s="4">
        <f t="shared" si="31"/>
        <v>1</v>
      </c>
      <c r="AF287" s="4">
        <f t="shared" si="32"/>
        <v>0</v>
      </c>
      <c r="AG287" s="4">
        <f t="shared" si="32"/>
        <v>1</v>
      </c>
      <c r="AH287" s="6"/>
      <c r="AJ287" s="1">
        <v>0</v>
      </c>
    </row>
    <row r="288" spans="1:39" ht="30">
      <c r="A288" s="98" t="s">
        <v>1662</v>
      </c>
      <c r="B288" s="220" t="s">
        <v>1663</v>
      </c>
      <c r="C288" s="222" t="s">
        <v>1664</v>
      </c>
      <c r="D288" s="186" t="s">
        <v>1665</v>
      </c>
      <c r="E288" s="194"/>
      <c r="F288" s="226" t="str">
        <f t="shared" si="36"/>
        <v>VDDH2</v>
      </c>
      <c r="G288" s="253" t="str">
        <f>IF(F288="","",IF(VLOOKUP(F288,'Function Lookup'!F$2:I$804,3,FALSE)="#N/A","",VLOOKUP(F288,'Function Lookup'!F$2:I$804,3,FALSE)))</f>
        <v>High voltage domain2 power supply</v>
      </c>
      <c r="H288" s="5"/>
      <c r="I288" s="5"/>
      <c r="J288" s="5"/>
      <c r="K288" s="5"/>
      <c r="L288" s="5"/>
      <c r="M288" s="5"/>
      <c r="N288" s="5"/>
      <c r="O288" s="5"/>
      <c r="P288" s="5"/>
      <c r="Q288" s="5"/>
      <c r="R288" s="5"/>
      <c r="S288" s="5"/>
      <c r="T288" s="5"/>
      <c r="U288" s="5"/>
      <c r="V288" s="254"/>
      <c r="W288" s="254"/>
      <c r="X288" s="170" t="str">
        <f t="shared" si="37"/>
        <v>X</v>
      </c>
      <c r="Y288" s="95"/>
      <c r="Z288" s="172" t="str">
        <f t="shared" si="29"/>
        <v>X</v>
      </c>
      <c r="AA288" s="143"/>
      <c r="AB288" s="6"/>
      <c r="AC288" s="5"/>
      <c r="AD288" s="6"/>
      <c r="AE288" s="4">
        <f t="shared" si="31"/>
        <v>1</v>
      </c>
      <c r="AF288" s="4">
        <f t="shared" si="32"/>
        <v>0</v>
      </c>
      <c r="AG288" s="4">
        <f t="shared" si="32"/>
        <v>1</v>
      </c>
      <c r="AH288" s="6"/>
      <c r="AJ288" s="1">
        <v>0</v>
      </c>
    </row>
    <row r="289" spans="1:39" ht="45">
      <c r="A289" s="98" t="s">
        <v>1405</v>
      </c>
      <c r="B289" s="220" t="s">
        <v>1652</v>
      </c>
      <c r="C289" s="222" t="s">
        <v>1666</v>
      </c>
      <c r="D289" s="186" t="s">
        <v>1667</v>
      </c>
      <c r="E289" s="194"/>
      <c r="F289" s="226" t="str">
        <f t="shared" si="36"/>
        <v>VDDH3</v>
      </c>
      <c r="G289" s="253" t="str">
        <f>IF(F289="","",IF(VLOOKUP(F289,'Function Lookup'!F$2:I$804,3,FALSE)="#N/A","",VLOOKUP(F289,'Function Lookup'!F$2:I$804,3,FALSE)))</f>
        <v>High voltage domain3 power supply</v>
      </c>
      <c r="H289" s="5"/>
      <c r="I289" s="5"/>
      <c r="J289" s="5"/>
      <c r="K289" s="5"/>
      <c r="L289" s="5"/>
      <c r="M289" s="5"/>
      <c r="N289" s="5"/>
      <c r="O289" s="5"/>
      <c r="P289" s="5"/>
      <c r="Q289" s="5"/>
      <c r="R289" s="5"/>
      <c r="S289" s="5"/>
      <c r="T289" s="5"/>
      <c r="U289" s="5"/>
      <c r="V289" s="254"/>
      <c r="W289" s="254"/>
      <c r="X289" s="170" t="str">
        <f t="shared" si="37"/>
        <v>X</v>
      </c>
      <c r="Y289" s="95"/>
      <c r="Z289" s="172" t="str">
        <f t="shared" si="29"/>
        <v>X</v>
      </c>
      <c r="AA289" s="143"/>
      <c r="AB289" s="6"/>
      <c r="AC289" s="5"/>
      <c r="AD289" s="6"/>
      <c r="AE289" s="4">
        <f t="shared" si="31"/>
        <v>1</v>
      </c>
      <c r="AF289" s="4">
        <f t="shared" si="32"/>
        <v>0</v>
      </c>
      <c r="AG289" s="4">
        <f t="shared" si="32"/>
        <v>1</v>
      </c>
      <c r="AH289" s="6"/>
      <c r="AJ289" s="1">
        <v>0</v>
      </c>
    </row>
    <row r="290" spans="1:39" ht="45">
      <c r="A290" s="98" t="s">
        <v>1412</v>
      </c>
      <c r="B290" s="220" t="s">
        <v>1668</v>
      </c>
      <c r="C290" s="222" t="s">
        <v>1669</v>
      </c>
      <c r="D290" s="186" t="s">
        <v>1667</v>
      </c>
      <c r="E290" s="194"/>
      <c r="F290" s="226" t="str">
        <f t="shared" si="36"/>
        <v>VDDH4</v>
      </c>
      <c r="G290" s="253" t="str">
        <f>IF(F290="","",IF(VLOOKUP(F290,'Function Lookup'!F$2:I$804,3,FALSE)="#N/A","",VLOOKUP(F290,'Function Lookup'!F$2:I$804,3,FALSE)))</f>
        <v>High voltage domain4 power supply</v>
      </c>
      <c r="H290" s="5"/>
      <c r="I290" s="5"/>
      <c r="J290" s="5"/>
      <c r="K290" s="5"/>
      <c r="L290" s="5"/>
      <c r="M290" s="5"/>
      <c r="N290" s="5"/>
      <c r="O290" s="5"/>
      <c r="P290" s="5"/>
      <c r="Q290" s="5"/>
      <c r="R290" s="5"/>
      <c r="S290" s="5"/>
      <c r="T290" s="5"/>
      <c r="U290" s="5"/>
      <c r="V290" s="254"/>
      <c r="W290" s="254"/>
      <c r="X290" s="170" t="str">
        <f t="shared" si="37"/>
        <v>X</v>
      </c>
      <c r="Y290" s="95"/>
      <c r="Z290" s="172" t="str">
        <f t="shared" si="29"/>
        <v>X</v>
      </c>
      <c r="AA290" s="143"/>
      <c r="AB290" s="6"/>
      <c r="AC290" s="5"/>
      <c r="AD290" s="6"/>
      <c r="AE290" s="4">
        <f t="shared" si="31"/>
        <v>1</v>
      </c>
      <c r="AF290" s="4">
        <f t="shared" si="32"/>
        <v>0</v>
      </c>
      <c r="AG290" s="4">
        <f t="shared" si="32"/>
        <v>1</v>
      </c>
      <c r="AH290" s="6"/>
      <c r="AJ290" s="1">
        <v>0</v>
      </c>
    </row>
    <row r="291" spans="1:39" ht="30">
      <c r="A291" s="98" t="s">
        <v>86</v>
      </c>
      <c r="B291" s="220" t="s">
        <v>955</v>
      </c>
      <c r="C291" s="222" t="s">
        <v>1670</v>
      </c>
      <c r="D291" s="186" t="s">
        <v>1671</v>
      </c>
      <c r="E291" s="194"/>
      <c r="F291" s="226" t="str">
        <f t="shared" si="36"/>
        <v>VDDH5</v>
      </c>
      <c r="G291" s="253" t="str">
        <f>IF(F291="","",IF(VLOOKUP(F291,'Function Lookup'!F$2:I$804,3,FALSE)="#N/A","",VLOOKUP(F291,'Function Lookup'!F$2:I$804,3,FALSE)))</f>
        <v>High voltage domain5 power supply</v>
      </c>
      <c r="H291" s="5"/>
      <c r="I291" s="5"/>
      <c r="J291" s="5"/>
      <c r="K291" s="5"/>
      <c r="L291" s="5"/>
      <c r="M291" s="5"/>
      <c r="N291" s="5"/>
      <c r="O291" s="5"/>
      <c r="P291" s="5"/>
      <c r="Q291" s="5"/>
      <c r="R291" s="5"/>
      <c r="S291" s="5"/>
      <c r="T291" s="5"/>
      <c r="U291" s="5"/>
      <c r="V291" s="254"/>
      <c r="W291" s="254"/>
      <c r="X291" s="170" t="str">
        <f t="shared" si="37"/>
        <v>X</v>
      </c>
      <c r="Y291" s="95"/>
      <c r="Z291" s="172" t="str">
        <f t="shared" si="29"/>
        <v/>
      </c>
      <c r="AA291" s="143"/>
      <c r="AB291" s="6"/>
      <c r="AC291" s="5"/>
      <c r="AD291" s="6"/>
      <c r="AE291" s="4">
        <f t="shared" si="31"/>
        <v>1</v>
      </c>
      <c r="AF291" s="4">
        <f t="shared" si="32"/>
        <v>0</v>
      </c>
      <c r="AG291" s="4">
        <f t="shared" si="32"/>
        <v>0</v>
      </c>
      <c r="AH291" s="6"/>
      <c r="AJ291" s="1">
        <v>0</v>
      </c>
    </row>
    <row r="292" spans="1:39" ht="45">
      <c r="A292" s="98" t="s">
        <v>1612</v>
      </c>
      <c r="B292" s="220" t="s">
        <v>1672</v>
      </c>
      <c r="C292" s="222" t="s">
        <v>1673</v>
      </c>
      <c r="D292" s="186" t="s">
        <v>1674</v>
      </c>
      <c r="E292" s="194"/>
      <c r="F292" s="226" t="str">
        <f t="shared" si="36"/>
        <v>VDDP</v>
      </c>
      <c r="G292" s="253" t="str">
        <f>IF(F292="","",IF(VLOOKUP(F292,'Function Lookup'!F$2:I$804,3,FALSE)="#N/A","",VLOOKUP(F292,'Function Lookup'!F$2:I$804,3,FALSE)))</f>
        <v>VDD supply to I/O pads (Core)</v>
      </c>
      <c r="H292" s="5"/>
      <c r="I292" s="5"/>
      <c r="J292" s="5"/>
      <c r="K292" s="5"/>
      <c r="L292" s="5"/>
      <c r="M292" s="5"/>
      <c r="N292" s="5"/>
      <c r="O292" s="5"/>
      <c r="P292" s="5"/>
      <c r="Q292" s="5"/>
      <c r="R292" s="5"/>
      <c r="S292" s="5"/>
      <c r="T292" s="5"/>
      <c r="U292" s="5"/>
      <c r="V292" s="254"/>
      <c r="W292" s="254"/>
      <c r="X292" s="170" t="str">
        <f t="shared" si="37"/>
        <v>X</v>
      </c>
      <c r="Y292" s="95"/>
      <c r="Z292" s="172" t="str">
        <f t="shared" si="29"/>
        <v>X</v>
      </c>
      <c r="AA292" s="143"/>
      <c r="AB292" s="6"/>
      <c r="AC292" s="5"/>
      <c r="AD292" s="6"/>
      <c r="AE292" s="4">
        <f t="shared" si="31"/>
        <v>1</v>
      </c>
      <c r="AF292" s="4">
        <f t="shared" si="32"/>
        <v>0</v>
      </c>
      <c r="AG292" s="4">
        <f t="shared" si="32"/>
        <v>1</v>
      </c>
      <c r="AH292" s="6"/>
      <c r="AJ292" s="1">
        <v>0</v>
      </c>
    </row>
    <row r="293" spans="1:39" ht="47.25" customHeight="1">
      <c r="A293" s="98" t="s">
        <v>1675</v>
      </c>
      <c r="B293" s="220" t="s">
        <v>1676</v>
      </c>
      <c r="C293" s="222" t="s">
        <v>1677</v>
      </c>
      <c r="D293" s="187" t="s">
        <v>1650</v>
      </c>
      <c r="E293" s="194"/>
      <c r="F293" s="226" t="str">
        <f t="shared" si="36"/>
        <v>VDDS</v>
      </c>
      <c r="G293" s="253" t="str">
        <f>IF(F293="","",IF(VLOOKUP(F293,'Function Lookup'!F$2:I$804,3,FALSE)="#N/A","",VLOOKUP(F293,'Function Lookup'!F$2:I$804,3,FALSE)))</f>
        <v>SRAM high voltage supply</v>
      </c>
      <c r="H293" s="5"/>
      <c r="I293" s="5"/>
      <c r="J293" s="5"/>
      <c r="K293" s="5"/>
      <c r="L293" s="5"/>
      <c r="M293" s="5"/>
      <c r="N293" s="5"/>
      <c r="O293" s="5"/>
      <c r="P293" s="5"/>
      <c r="Q293" s="5"/>
      <c r="R293" s="5"/>
      <c r="S293" s="5"/>
      <c r="T293" s="5"/>
      <c r="U293" s="5"/>
      <c r="V293" s="254"/>
      <c r="W293" s="254"/>
      <c r="X293" s="170" t="str">
        <f t="shared" si="37"/>
        <v>X</v>
      </c>
      <c r="Y293" s="95"/>
      <c r="Z293" s="172" t="str">
        <f t="shared" si="29"/>
        <v>X</v>
      </c>
      <c r="AA293" s="143"/>
      <c r="AB293" s="6"/>
      <c r="AC293" s="5"/>
      <c r="AD293" s="6"/>
      <c r="AE293" s="4">
        <f t="shared" si="31"/>
        <v>1</v>
      </c>
      <c r="AF293" s="4">
        <f t="shared" si="32"/>
        <v>0</v>
      </c>
      <c r="AG293" s="4">
        <f t="shared" si="32"/>
        <v>1</v>
      </c>
      <c r="AH293" s="6"/>
      <c r="AJ293" s="1">
        <v>0</v>
      </c>
    </row>
    <row r="294" spans="1:39" ht="75">
      <c r="A294" s="98" t="s">
        <v>1678</v>
      </c>
      <c r="B294" s="220" t="s">
        <v>1679</v>
      </c>
      <c r="C294" s="222" t="s">
        <v>1680</v>
      </c>
      <c r="D294" s="186" t="s">
        <v>1681</v>
      </c>
      <c r="E294" s="194"/>
      <c r="F294" s="226" t="str">
        <f t="shared" si="36"/>
        <v>VDDUSB0P9</v>
      </c>
      <c r="G294" s="253" t="str">
        <f>IF(F294="","",IF(VLOOKUP(F294,'Function Lookup'!F$2:I$804,3,FALSE)="#N/A","",VLOOKUP(F294,'Function Lookup'!F$2:I$804,3,FALSE)))</f>
        <v>USB 0.9v analog voltage supply</v>
      </c>
      <c r="H294" s="5"/>
      <c r="I294" s="5"/>
      <c r="J294" s="5"/>
      <c r="K294" s="5"/>
      <c r="L294" s="5"/>
      <c r="M294" s="5"/>
      <c r="N294" s="5"/>
      <c r="O294" s="5"/>
      <c r="P294" s="5"/>
      <c r="Q294" s="5"/>
      <c r="R294" s="5"/>
      <c r="S294" s="5"/>
      <c r="T294" s="5"/>
      <c r="U294" s="5"/>
      <c r="V294" s="254"/>
      <c r="W294" s="254"/>
      <c r="X294" s="170" t="str">
        <f t="shared" si="37"/>
        <v>X</v>
      </c>
      <c r="Y294" s="95"/>
      <c r="Z294" s="172" t="str">
        <f t="shared" ref="Z294:Z305" si="38">IF(A294="","","X")</f>
        <v>X</v>
      </c>
      <c r="AA294" s="143"/>
      <c r="AB294" s="6"/>
      <c r="AC294" s="5"/>
      <c r="AD294" s="6"/>
      <c r="AE294" s="4">
        <f t="shared" si="31"/>
        <v>1</v>
      </c>
      <c r="AF294" s="4">
        <f t="shared" si="32"/>
        <v>0</v>
      </c>
      <c r="AG294" s="4">
        <f t="shared" si="32"/>
        <v>1</v>
      </c>
      <c r="AH294" s="6"/>
      <c r="AJ294" s="1">
        <v>0</v>
      </c>
    </row>
    <row r="295" spans="1:39" ht="45">
      <c r="A295" s="98" t="s">
        <v>343</v>
      </c>
      <c r="B295" s="220" t="s">
        <v>1682</v>
      </c>
      <c r="C295" s="222" t="s">
        <v>1683</v>
      </c>
      <c r="D295" s="186" t="s">
        <v>1684</v>
      </c>
      <c r="E295" s="194"/>
      <c r="F295" s="226" t="str">
        <f t="shared" si="36"/>
        <v>VDDUSB33</v>
      </c>
      <c r="G295" s="253" t="str">
        <f>IF(F295="","",IF(VLOOKUP(F295,'Function Lookup'!F$2:I$804,3,FALSE)="#N/A","",VLOOKUP(F295,'Function Lookup'!F$2:I$804,3,FALSE)))</f>
        <v>USB 3.3v voltage supply</v>
      </c>
      <c r="H295" s="5"/>
      <c r="I295" s="5"/>
      <c r="J295" s="5"/>
      <c r="K295" s="5"/>
      <c r="L295" s="5"/>
      <c r="M295" s="5"/>
      <c r="N295" s="5"/>
      <c r="O295" s="5"/>
      <c r="P295" s="5"/>
      <c r="Q295" s="5"/>
      <c r="R295" s="5"/>
      <c r="S295" s="5"/>
      <c r="T295" s="5"/>
      <c r="U295" s="5"/>
      <c r="V295" s="254"/>
      <c r="W295" s="254"/>
      <c r="X295" s="170" t="str">
        <f t="shared" si="37"/>
        <v>X</v>
      </c>
      <c r="Y295" s="95"/>
      <c r="Z295" s="172" t="str">
        <f t="shared" si="38"/>
        <v>X</v>
      </c>
      <c r="AA295" s="143"/>
      <c r="AB295" s="6"/>
      <c r="AC295" s="5"/>
      <c r="AD295" s="6"/>
      <c r="AE295" s="4">
        <f t="shared" ref="AE295:AE306" si="39">IF(X295="",0,1)</f>
        <v>1</v>
      </c>
      <c r="AF295" s="4">
        <f t="shared" ref="AF295:AG306" si="40">IF(Y295="",0,1)</f>
        <v>0</v>
      </c>
      <c r="AG295" s="4">
        <f t="shared" si="40"/>
        <v>1</v>
      </c>
      <c r="AH295" s="6"/>
      <c r="AI295"/>
      <c r="AJ295">
        <v>0</v>
      </c>
      <c r="AK295"/>
      <c r="AL295"/>
      <c r="AM295"/>
    </row>
    <row r="296" spans="1:39">
      <c r="A296" s="98" t="s">
        <v>1419</v>
      </c>
      <c r="B296" s="220" t="s">
        <v>1685</v>
      </c>
      <c r="C296" s="222" t="s">
        <v>1609</v>
      </c>
      <c r="D296" s="186" t="s">
        <v>1686</v>
      </c>
      <c r="E296" s="194"/>
      <c r="F296" s="226" t="str">
        <f t="shared" si="36"/>
        <v>VSS</v>
      </c>
      <c r="G296" s="253" t="str">
        <f>IF(F296="","",IF(VLOOKUP(F296,'Function Lookup'!F$2:I$804,3,FALSE)="#N/A","",VLOOKUP(F296,'Function Lookup'!F$2:I$804,3,FALSE)))</f>
        <v>Digital Ground for VDDF and PADS (Noisy)</v>
      </c>
      <c r="H296" s="5"/>
      <c r="I296" s="5"/>
      <c r="J296" s="5"/>
      <c r="K296" s="5"/>
      <c r="L296" s="5"/>
      <c r="M296" s="5"/>
      <c r="N296" s="5"/>
      <c r="O296" s="5"/>
      <c r="P296" s="5"/>
      <c r="Q296" s="5"/>
      <c r="R296" s="5"/>
      <c r="S296" s="5"/>
      <c r="T296" s="5"/>
      <c r="U296" s="5"/>
      <c r="V296" s="254"/>
      <c r="W296" s="254"/>
      <c r="X296" s="170" t="str">
        <f t="shared" si="37"/>
        <v>X</v>
      </c>
      <c r="Y296" s="95"/>
      <c r="Z296" s="172" t="str">
        <f t="shared" si="38"/>
        <v>X</v>
      </c>
      <c r="AA296" s="143"/>
      <c r="AB296" s="6"/>
      <c r="AC296" s="5"/>
      <c r="AD296" s="6"/>
      <c r="AE296" s="4">
        <f t="shared" si="39"/>
        <v>1</v>
      </c>
      <c r="AF296" s="4">
        <f t="shared" si="40"/>
        <v>0</v>
      </c>
      <c r="AG296" s="4">
        <f t="shared" si="40"/>
        <v>1</v>
      </c>
      <c r="AH296" s="6"/>
      <c r="AI296"/>
      <c r="AJ296">
        <v>0</v>
      </c>
      <c r="AK296"/>
      <c r="AL296"/>
      <c r="AM296"/>
    </row>
    <row r="297" spans="1:39">
      <c r="A297" s="98" t="s">
        <v>425</v>
      </c>
      <c r="B297" s="220" t="s">
        <v>1687</v>
      </c>
      <c r="C297" s="222" t="s">
        <v>1688</v>
      </c>
      <c r="D297" s="186" t="s">
        <v>1686</v>
      </c>
      <c r="E297" s="194"/>
      <c r="F297" s="226" t="str">
        <f t="shared" si="36"/>
        <v>VSS18</v>
      </c>
      <c r="G297" s="253" t="str">
        <f>IF(F297="","",IF(VLOOKUP(F297,'Function Lookup'!F$2:I$804,3,FALSE)="#N/A","",VLOOKUP(F297,'Function Lookup'!F$2:I$804,3,FALSE)))</f>
        <v>MIPI PHY Analog Ground</v>
      </c>
      <c r="H297" s="5"/>
      <c r="I297" s="5"/>
      <c r="J297" s="5"/>
      <c r="K297" s="5"/>
      <c r="L297" s="5"/>
      <c r="M297" s="5"/>
      <c r="N297" s="5"/>
      <c r="O297" s="5"/>
      <c r="P297" s="5"/>
      <c r="Q297" s="5"/>
      <c r="R297" s="5"/>
      <c r="S297" s="5"/>
      <c r="T297" s="5"/>
      <c r="U297" s="5"/>
      <c r="V297" s="254"/>
      <c r="W297" s="254"/>
      <c r="X297" s="170" t="str">
        <f t="shared" si="37"/>
        <v>X</v>
      </c>
      <c r="Y297" s="95"/>
      <c r="Z297" s="172" t="str">
        <f t="shared" si="38"/>
        <v>X</v>
      </c>
      <c r="AA297" s="143"/>
      <c r="AB297" s="6"/>
      <c r="AC297" s="5"/>
      <c r="AD297" s="6"/>
      <c r="AE297" s="4">
        <f t="shared" si="39"/>
        <v>1</v>
      </c>
      <c r="AF297" s="4">
        <f t="shared" si="40"/>
        <v>0</v>
      </c>
      <c r="AG297" s="4">
        <f t="shared" si="40"/>
        <v>1</v>
      </c>
      <c r="AH297" s="6"/>
      <c r="AJ297" s="1">
        <v>0</v>
      </c>
    </row>
    <row r="298" spans="1:39">
      <c r="A298" s="98" t="s">
        <v>1157</v>
      </c>
      <c r="B298" s="220" t="s">
        <v>593</v>
      </c>
      <c r="C298" s="222" t="s">
        <v>1689</v>
      </c>
      <c r="D298" s="186" t="s">
        <v>1686</v>
      </c>
      <c r="E298" s="194"/>
      <c r="F298" s="226" t="str">
        <f t="shared" si="36"/>
        <v>VSSA</v>
      </c>
      <c r="G298" s="253" t="str">
        <f>IF(F298="","",IF(VLOOKUP(F298,'Function Lookup'!F$2:I$804,3,FALSE)="#N/A","",VLOOKUP(F298,'Function Lookup'!F$2:I$804,3,FALSE)))</f>
        <v>Analog Ground - Same as GNDA</v>
      </c>
      <c r="H298" s="5"/>
      <c r="I298" s="5"/>
      <c r="J298" s="5"/>
      <c r="K298" s="5"/>
      <c r="L298" s="5"/>
      <c r="M298" s="5"/>
      <c r="N298" s="5"/>
      <c r="O298" s="5"/>
      <c r="P298" s="5"/>
      <c r="Q298" s="5"/>
      <c r="R298" s="5"/>
      <c r="S298" s="5"/>
      <c r="T298" s="5"/>
      <c r="U298" s="5"/>
      <c r="V298" s="254"/>
      <c r="W298" s="254"/>
      <c r="X298" s="170" t="str">
        <f t="shared" si="37"/>
        <v>X</v>
      </c>
      <c r="Y298" s="95"/>
      <c r="Z298" s="172" t="str">
        <f t="shared" si="38"/>
        <v>X</v>
      </c>
      <c r="AA298" s="143"/>
      <c r="AB298" s="6"/>
      <c r="AC298" s="5"/>
      <c r="AD298" s="6"/>
      <c r="AE298" s="4">
        <f t="shared" si="39"/>
        <v>1</v>
      </c>
      <c r="AF298" s="4">
        <f t="shared" si="40"/>
        <v>0</v>
      </c>
      <c r="AG298" s="4">
        <f t="shared" si="40"/>
        <v>1</v>
      </c>
      <c r="AH298" s="6"/>
      <c r="AJ298" s="1">
        <v>0</v>
      </c>
    </row>
    <row r="299" spans="1:39">
      <c r="A299" s="98" t="s">
        <v>1653</v>
      </c>
      <c r="B299" s="220" t="s">
        <v>1690</v>
      </c>
      <c r="C299" s="222" t="s">
        <v>1691</v>
      </c>
      <c r="D299" s="186" t="s">
        <v>1686</v>
      </c>
      <c r="E299" s="194"/>
      <c r="F299" s="226" t="str">
        <f t="shared" si="36"/>
        <v>VSSAUDA</v>
      </c>
      <c r="G299" s="253" t="str">
        <f>IF(F299="","",IF(VLOOKUP(F299,'Function Lookup'!F$2:I$804,3,FALSE)="#N/A","",VLOOKUP(F299,'Function Lookup'!F$2:I$804,3,FALSE)))</f>
        <v>Analog Audio Ground</v>
      </c>
      <c r="H299" s="5"/>
      <c r="I299" s="5"/>
      <c r="J299" s="5"/>
      <c r="K299" s="5"/>
      <c r="L299" s="5"/>
      <c r="M299" s="5"/>
      <c r="N299" s="5"/>
      <c r="O299" s="5"/>
      <c r="P299" s="5"/>
      <c r="Q299" s="5"/>
      <c r="R299" s="5"/>
      <c r="S299" s="5"/>
      <c r="T299" s="5"/>
      <c r="U299" s="5"/>
      <c r="V299" s="254"/>
      <c r="W299" s="254"/>
      <c r="X299" s="170" t="str">
        <f t="shared" si="37"/>
        <v>X</v>
      </c>
      <c r="Y299" s="95"/>
      <c r="Z299" s="172" t="str">
        <f t="shared" si="38"/>
        <v>X</v>
      </c>
      <c r="AA299" s="143"/>
      <c r="AB299" s="6"/>
      <c r="AC299" s="5"/>
      <c r="AD299" s="6"/>
      <c r="AE299" s="4">
        <f t="shared" si="39"/>
        <v>1</v>
      </c>
      <c r="AF299" s="4">
        <f t="shared" si="40"/>
        <v>0</v>
      </c>
      <c r="AG299" s="4">
        <f t="shared" si="40"/>
        <v>1</v>
      </c>
      <c r="AH299" s="6"/>
      <c r="AJ299" s="1">
        <v>0</v>
      </c>
    </row>
    <row r="300" spans="1:39">
      <c r="A300" s="98" t="s">
        <v>403</v>
      </c>
      <c r="B300" s="220" t="s">
        <v>1692</v>
      </c>
      <c r="C300" s="222" t="s">
        <v>1693</v>
      </c>
      <c r="D300" s="186" t="s">
        <v>1686</v>
      </c>
      <c r="E300" s="194"/>
      <c r="F300" s="226" t="str">
        <f t="shared" si="36"/>
        <v>VSSAUSB</v>
      </c>
      <c r="G300" s="253" t="str">
        <f>IF(F300="","",IF(VLOOKUP(F300,'Function Lookup'!F$2:I$804,3,FALSE)="#N/A","",VLOOKUP(F300,'Function Lookup'!F$2:I$804,3,FALSE)))</f>
        <v>USB PHY Analog Ground</v>
      </c>
      <c r="H300" s="5"/>
      <c r="I300" s="5"/>
      <c r="J300" s="5"/>
      <c r="K300" s="5"/>
      <c r="L300" s="5"/>
      <c r="M300" s="5"/>
      <c r="N300" s="5"/>
      <c r="O300" s="5"/>
      <c r="P300" s="5"/>
      <c r="Q300" s="5"/>
      <c r="R300" s="5"/>
      <c r="S300" s="5"/>
      <c r="T300" s="5"/>
      <c r="U300" s="5"/>
      <c r="V300" s="254"/>
      <c r="W300" s="254"/>
      <c r="X300" s="170" t="str">
        <f t="shared" si="37"/>
        <v>X</v>
      </c>
      <c r="Y300" s="95"/>
      <c r="Z300" s="172" t="str">
        <f t="shared" si="38"/>
        <v>X</v>
      </c>
      <c r="AA300" s="143"/>
      <c r="AB300" s="6"/>
      <c r="AC300" s="5"/>
      <c r="AD300" s="6"/>
      <c r="AE300" s="4">
        <f t="shared" si="39"/>
        <v>1</v>
      </c>
      <c r="AF300" s="4">
        <f t="shared" si="40"/>
        <v>0</v>
      </c>
      <c r="AG300" s="4">
        <f t="shared" si="40"/>
        <v>1</v>
      </c>
      <c r="AH300" s="6"/>
      <c r="AJ300" s="1">
        <v>0</v>
      </c>
    </row>
    <row r="301" spans="1:39">
      <c r="A301" s="98" t="s">
        <v>594</v>
      </c>
      <c r="B301" s="220" t="s">
        <v>1645</v>
      </c>
      <c r="C301" s="222" t="s">
        <v>1694</v>
      </c>
      <c r="D301" s="186" t="s">
        <v>1686</v>
      </c>
      <c r="E301" s="194"/>
      <c r="F301" s="226" t="str">
        <f t="shared" si="36"/>
        <v>VSSP</v>
      </c>
      <c r="G301" s="253" t="str">
        <f>IF(F301="","",IF(VLOOKUP(F301,'Function Lookup'!F$2:I$804,3,FALSE)="#N/A","",VLOOKUP(F301,'Function Lookup'!F$2:I$804,3,FALSE)))</f>
        <v>Ground for buck regs</v>
      </c>
      <c r="H301" s="5"/>
      <c r="I301" s="5"/>
      <c r="J301" s="5"/>
      <c r="K301" s="5"/>
      <c r="L301" s="5"/>
      <c r="M301" s="5"/>
      <c r="N301" s="5"/>
      <c r="O301" s="5"/>
      <c r="P301" s="5"/>
      <c r="Q301" s="5"/>
      <c r="R301" s="5"/>
      <c r="S301" s="5"/>
      <c r="T301" s="5"/>
      <c r="U301" s="5"/>
      <c r="V301" s="254"/>
      <c r="W301" s="254"/>
      <c r="X301" s="170" t="str">
        <f t="shared" si="37"/>
        <v>X</v>
      </c>
      <c r="Y301" s="95"/>
      <c r="Z301" s="172" t="str">
        <f t="shared" si="38"/>
        <v>X</v>
      </c>
      <c r="AA301" s="143"/>
      <c r="AB301" s="6"/>
      <c r="AC301" s="5"/>
      <c r="AD301" s="6"/>
      <c r="AE301" s="4">
        <f t="shared" si="39"/>
        <v>1</v>
      </c>
      <c r="AF301" s="4">
        <f t="shared" si="40"/>
        <v>0</v>
      </c>
      <c r="AG301" s="4">
        <f t="shared" si="40"/>
        <v>1</v>
      </c>
      <c r="AH301" s="6"/>
    </row>
    <row r="302" spans="1:39" ht="75">
      <c r="A302" s="98" t="s">
        <v>1672</v>
      </c>
      <c r="B302" s="220" t="s">
        <v>1695</v>
      </c>
      <c r="C302" s="222" t="s">
        <v>1696</v>
      </c>
      <c r="D302" s="186" t="s">
        <v>1697</v>
      </c>
      <c r="E302" s="194"/>
      <c r="F302" s="226" t="str">
        <f t="shared" si="36"/>
        <v>XI32M</v>
      </c>
      <c r="G302" s="253" t="str">
        <f>IF(F302="","",IF(VLOOKUP(F302,'Function Lookup'!F$2:I$804,3,FALSE)="#N/A","",VLOOKUP(F302,'Function Lookup'!F$2:I$804,3,FALSE)))</f>
        <v>32MHz crystal input</v>
      </c>
      <c r="H302" s="5"/>
      <c r="I302" s="5"/>
      <c r="J302" s="5"/>
      <c r="K302" s="5"/>
      <c r="L302" s="5"/>
      <c r="M302" s="5"/>
      <c r="N302" s="5"/>
      <c r="O302" s="5"/>
      <c r="P302" s="5"/>
      <c r="Q302" s="5"/>
      <c r="R302" s="5"/>
      <c r="S302" s="5"/>
      <c r="T302" s="5"/>
      <c r="U302" s="5"/>
      <c r="V302" s="254"/>
      <c r="W302" s="254"/>
      <c r="X302" s="170" t="str">
        <f t="shared" si="37"/>
        <v>X</v>
      </c>
      <c r="Y302" s="95"/>
      <c r="Z302" s="172" t="str">
        <f t="shared" si="38"/>
        <v>X</v>
      </c>
      <c r="AA302" s="143"/>
      <c r="AB302" s="6"/>
      <c r="AC302" s="5"/>
      <c r="AD302" s="6"/>
      <c r="AE302" s="4">
        <f t="shared" si="39"/>
        <v>1</v>
      </c>
      <c r="AF302" s="4">
        <f t="shared" si="40"/>
        <v>0</v>
      </c>
      <c r="AG302" s="4">
        <f t="shared" si="40"/>
        <v>1</v>
      </c>
      <c r="AH302" s="6"/>
    </row>
    <row r="303" spans="1:39" ht="30">
      <c r="A303" s="98" t="s">
        <v>1676</v>
      </c>
      <c r="B303" s="220" t="s">
        <v>1698</v>
      </c>
      <c r="C303" s="222" t="s">
        <v>1699</v>
      </c>
      <c r="D303" s="186" t="s">
        <v>1700</v>
      </c>
      <c r="E303" s="194"/>
      <c r="F303" s="226" t="str">
        <f t="shared" si="36"/>
        <v>XO32M</v>
      </c>
      <c r="G303" s="253" t="str">
        <f>IF(F303="","",IF(VLOOKUP(F303,'Function Lookup'!F$2:I$804,3,FALSE)="#N/A","",VLOOKUP(F303,'Function Lookup'!F$2:I$804,3,FALSE)))</f>
        <v>32MHz crystal output</v>
      </c>
      <c r="H303" s="5"/>
      <c r="I303" s="5"/>
      <c r="J303" s="5"/>
      <c r="K303" s="5"/>
      <c r="L303" s="5"/>
      <c r="M303" s="5"/>
      <c r="N303" s="5"/>
      <c r="O303" s="5"/>
      <c r="P303" s="5"/>
      <c r="Q303" s="5"/>
      <c r="R303" s="5"/>
      <c r="S303" s="5"/>
      <c r="T303" s="5"/>
      <c r="U303" s="5"/>
      <c r="V303" s="254"/>
      <c r="W303" s="254"/>
      <c r="X303" s="170" t="str">
        <f t="shared" si="37"/>
        <v>X</v>
      </c>
      <c r="Y303" s="95"/>
      <c r="Z303" s="172" t="str">
        <f t="shared" si="38"/>
        <v>X</v>
      </c>
      <c r="AA303" s="143"/>
      <c r="AB303" s="6"/>
      <c r="AC303" s="5"/>
      <c r="AD303" s="6"/>
      <c r="AE303" s="4">
        <f t="shared" si="39"/>
        <v>1</v>
      </c>
      <c r="AF303" s="4">
        <f t="shared" si="40"/>
        <v>0</v>
      </c>
      <c r="AG303" s="4">
        <f t="shared" si="40"/>
        <v>1</v>
      </c>
      <c r="AH303" s="6"/>
    </row>
    <row r="304" spans="1:39" ht="30">
      <c r="A304" s="98" t="s">
        <v>1184</v>
      </c>
      <c r="B304" s="220" t="s">
        <v>611</v>
      </c>
      <c r="C304" s="222" t="s">
        <v>1701</v>
      </c>
      <c r="D304" s="186" t="s">
        <v>1702</v>
      </c>
      <c r="E304" s="194"/>
      <c r="F304" s="226" t="str">
        <f t="shared" si="36"/>
        <v>XI</v>
      </c>
      <c r="G304" s="253" t="str">
        <f>IF(F304="","",IF(VLOOKUP(F304,'Function Lookup'!F$2:I$804,3,FALSE)="#N/A","",VLOOKUP(F304,'Function Lookup'!F$2:I$804,3,FALSE)))</f>
        <v xml:space="preserve">32.768kHz crystal input   </v>
      </c>
      <c r="H304" s="5"/>
      <c r="I304" s="5"/>
      <c r="J304" s="5"/>
      <c r="K304" s="5"/>
      <c r="L304" s="5"/>
      <c r="M304" s="5"/>
      <c r="N304" s="5"/>
      <c r="O304" s="5"/>
      <c r="P304" s="5"/>
      <c r="Q304" s="5"/>
      <c r="R304" s="5"/>
      <c r="S304" s="5"/>
      <c r="T304" s="5"/>
      <c r="U304" s="5"/>
      <c r="V304" s="254"/>
      <c r="W304" s="254"/>
      <c r="X304" s="170" t="str">
        <f t="shared" si="37"/>
        <v>X</v>
      </c>
      <c r="Y304" s="95"/>
      <c r="Z304" s="172" t="str">
        <f t="shared" si="38"/>
        <v>X</v>
      </c>
      <c r="AA304" s="143"/>
      <c r="AB304" s="6"/>
      <c r="AC304" s="5"/>
      <c r="AD304" s="6"/>
      <c r="AE304" s="4">
        <f t="shared" si="39"/>
        <v>1</v>
      </c>
      <c r="AF304" s="4">
        <f t="shared" si="40"/>
        <v>0</v>
      </c>
      <c r="AG304" s="4">
        <f t="shared" si="40"/>
        <v>1</v>
      </c>
      <c r="AH304" s="6"/>
    </row>
    <row r="305" spans="1:34" ht="15.75" thickBot="1">
      <c r="A305" s="99" t="s">
        <v>1150</v>
      </c>
      <c r="B305" s="227" t="s">
        <v>1143</v>
      </c>
      <c r="C305" s="223" t="s">
        <v>1703</v>
      </c>
      <c r="D305" s="188" t="s">
        <v>1704</v>
      </c>
      <c r="E305" s="195"/>
      <c r="F305" s="228" t="str">
        <f t="shared" si="36"/>
        <v>XO</v>
      </c>
      <c r="G305" s="255" t="str">
        <f>IF(F305="","",IF(VLOOKUP(F305,'Function Lookup'!F$2:I$804,3,FALSE)="#N/A","",VLOOKUP(F305,'Function Lookup'!F$2:I$804,3,FALSE)))</f>
        <v xml:space="preserve">32.768kHz crystal output   </v>
      </c>
      <c r="H305" s="61"/>
      <c r="I305" s="61"/>
      <c r="J305" s="61"/>
      <c r="K305" s="61"/>
      <c r="L305" s="61"/>
      <c r="M305" s="61"/>
      <c r="N305" s="61"/>
      <c r="O305" s="61"/>
      <c r="P305" s="61"/>
      <c r="Q305" s="61"/>
      <c r="R305" s="61"/>
      <c r="S305" s="61"/>
      <c r="T305" s="61"/>
      <c r="U305" s="61"/>
      <c r="V305" s="256"/>
      <c r="W305" s="256"/>
      <c r="X305" s="173" t="str">
        <f t="shared" si="37"/>
        <v>X</v>
      </c>
      <c r="Y305" s="179"/>
      <c r="Z305" s="175" t="str">
        <f t="shared" si="38"/>
        <v>X</v>
      </c>
      <c r="AA305" s="143"/>
      <c r="AB305" s="6"/>
      <c r="AC305" s="5"/>
      <c r="AD305" s="6"/>
      <c r="AE305" s="4">
        <f t="shared" si="39"/>
        <v>1</v>
      </c>
      <c r="AF305" s="4">
        <f t="shared" si="40"/>
        <v>0</v>
      </c>
      <c r="AG305" s="4">
        <f t="shared" si="40"/>
        <v>1</v>
      </c>
      <c r="AH305" s="6"/>
    </row>
    <row r="306" spans="1:34">
      <c r="A306" s="70" t="str">
        <f>IFERROR(VLOOKUP('Apollo510 Pin Functions'!#REF!,#REF!,2,FALSE),"")</f>
        <v/>
      </c>
      <c r="B306" s="91"/>
      <c r="C306" s="69"/>
      <c r="D306" s="181"/>
      <c r="F306" s="69"/>
      <c r="G306" s="69"/>
      <c r="H306" s="5"/>
      <c r="I306" s="5"/>
      <c r="J306" s="5"/>
      <c r="K306" s="5"/>
      <c r="L306" s="5"/>
      <c r="M306" s="5"/>
      <c r="N306" s="5"/>
      <c r="O306" s="5"/>
      <c r="P306" s="5"/>
      <c r="Q306" s="5"/>
      <c r="R306" s="5"/>
      <c r="S306" s="5"/>
      <c r="T306" s="5"/>
      <c r="U306" s="5"/>
      <c r="V306" s="82"/>
      <c r="W306" s="82"/>
      <c r="X306" s="82"/>
      <c r="Y306" s="82"/>
      <c r="Z306" s="6"/>
      <c r="AA306" s="143"/>
      <c r="AB306" s="6"/>
      <c r="AC306" s="4"/>
      <c r="AD306" s="6"/>
      <c r="AE306" s="4">
        <f t="shared" si="39"/>
        <v>0</v>
      </c>
      <c r="AF306" s="4">
        <f t="shared" si="40"/>
        <v>0</v>
      </c>
      <c r="AG306" s="4">
        <f t="shared" si="40"/>
        <v>0</v>
      </c>
      <c r="AH306" s="6"/>
    </row>
    <row r="307" spans="1:34">
      <c r="A307" s="70" t="str">
        <f>IFERROR(VLOOKUP('Apollo510 Pin Functions'!#REF!,#REF!,2,FALSE),"")</f>
        <v/>
      </c>
      <c r="B307" s="91"/>
      <c r="C307" s="69"/>
      <c r="D307" s="181"/>
      <c r="F307" s="69"/>
      <c r="G307" s="69"/>
      <c r="H307" s="4"/>
      <c r="I307" s="28"/>
      <c r="J307" s="4"/>
      <c r="K307" s="4"/>
      <c r="L307" s="4"/>
      <c r="M307" s="4"/>
      <c r="N307" s="4"/>
      <c r="O307" s="4"/>
      <c r="P307" s="4"/>
      <c r="Q307" s="4"/>
      <c r="R307" s="4"/>
      <c r="S307" s="4"/>
      <c r="T307" s="4"/>
      <c r="U307" s="4"/>
      <c r="V307" s="28"/>
      <c r="W307" s="28"/>
      <c r="X307" s="28"/>
      <c r="Y307" s="28"/>
      <c r="Z307" s="4"/>
      <c r="AA307" s="144"/>
      <c r="AB307" s="4"/>
      <c r="AC307" s="4"/>
      <c r="AD307" s="6"/>
      <c r="AE307" s="4">
        <f>SUM(AE262:AE306)</f>
        <v>226</v>
      </c>
      <c r="AF307" s="4">
        <f>SUM(AF262:AF306)</f>
        <v>26</v>
      </c>
      <c r="AG307" s="4">
        <f>SUM(AG262:AG306)</f>
        <v>182</v>
      </c>
      <c r="AH307" s="4" t="s">
        <v>1705</v>
      </c>
    </row>
    <row r="308" spans="1:34">
      <c r="A308" s="70" t="str">
        <f>IFERROR(VLOOKUP('Apollo510 Pin Functions'!#REF!,#REF!,2,FALSE),"")</f>
        <v/>
      </c>
      <c r="B308" s="91"/>
      <c r="C308" s="69"/>
      <c r="D308" s="181"/>
      <c r="F308" s="69"/>
      <c r="G308" s="69"/>
      <c r="H308" s="4"/>
      <c r="I308" s="28"/>
      <c r="J308" s="4"/>
      <c r="K308" s="4"/>
      <c r="L308" s="4"/>
      <c r="M308" s="4"/>
      <c r="N308" s="4"/>
      <c r="O308" s="4"/>
      <c r="P308" s="4"/>
      <c r="Q308" s="4"/>
      <c r="R308" s="4"/>
      <c r="S308" s="4"/>
      <c r="T308" s="4"/>
      <c r="U308" s="4"/>
      <c r="V308" s="28"/>
      <c r="W308" s="28"/>
      <c r="X308" s="28"/>
      <c r="Y308" s="28"/>
      <c r="Z308" s="4"/>
      <c r="AA308" s="144"/>
      <c r="AB308" s="4"/>
      <c r="AC308" s="4"/>
      <c r="AD308" s="6"/>
      <c r="AE308" s="4"/>
      <c r="AF308" s="4"/>
      <c r="AG308" s="4"/>
      <c r="AH308" s="4"/>
    </row>
    <row r="309" spans="1:34">
      <c r="A309" s="79"/>
      <c r="B309" s="79"/>
      <c r="C309" s="26"/>
      <c r="D309" s="79"/>
      <c r="F309" s="4"/>
      <c r="G309" s="28"/>
      <c r="H309" s="4"/>
      <c r="I309" s="28"/>
      <c r="J309" s="4"/>
      <c r="K309" s="4"/>
      <c r="L309" s="4"/>
      <c r="M309" s="4"/>
      <c r="N309" s="4"/>
      <c r="O309" s="4"/>
      <c r="P309" s="4"/>
      <c r="Q309" s="4"/>
      <c r="R309" s="4"/>
      <c r="S309" s="4"/>
      <c r="T309" s="4"/>
      <c r="U309" s="4"/>
      <c r="V309" s="28"/>
      <c r="W309" s="28"/>
      <c r="X309" s="28"/>
      <c r="Y309" s="28"/>
      <c r="Z309" s="4"/>
      <c r="AA309" s="144"/>
      <c r="AB309" s="4"/>
      <c r="AC309" s="4"/>
      <c r="AD309" s="6"/>
      <c r="AF309" s="4">
        <f>AE307+AF307</f>
        <v>252</v>
      </c>
    </row>
    <row r="310" spans="1:34">
      <c r="A310" s="79"/>
      <c r="B310" s="79"/>
      <c r="C310" s="26"/>
      <c r="D310" s="182" t="s">
        <v>1706</v>
      </c>
      <c r="F310" s="4"/>
      <c r="G310" s="28"/>
      <c r="H310" s="4"/>
      <c r="I310" s="28"/>
      <c r="J310" s="4"/>
      <c r="K310" s="4"/>
      <c r="L310" s="4"/>
      <c r="M310" s="4"/>
      <c r="N310" s="4"/>
      <c r="O310" s="4"/>
      <c r="P310" s="4"/>
      <c r="Q310" s="4"/>
      <c r="R310" s="4"/>
      <c r="S310" s="4"/>
      <c r="T310" s="4"/>
      <c r="U310" s="4"/>
      <c r="V310" s="28"/>
      <c r="W310" s="28"/>
      <c r="X310" s="28"/>
      <c r="Y310" s="28"/>
      <c r="Z310" s="4"/>
      <c r="AA310" s="144"/>
      <c r="AB310" s="4"/>
      <c r="AC310" s="4"/>
      <c r="AD310" s="6"/>
    </row>
    <row r="311" spans="1:34">
      <c r="A311" s="79"/>
      <c r="B311" s="79"/>
      <c r="C311" s="26"/>
      <c r="D311" s="181" t="s">
        <v>1707</v>
      </c>
      <c r="F311" s="4"/>
      <c r="G311" s="28"/>
      <c r="H311" s="4"/>
      <c r="I311" s="28"/>
      <c r="J311" s="4"/>
      <c r="K311" s="4"/>
      <c r="L311" s="4"/>
      <c r="M311" s="4"/>
      <c r="N311" s="4"/>
      <c r="O311" s="4"/>
      <c r="P311" s="4"/>
      <c r="Q311" s="4"/>
      <c r="R311" s="4"/>
      <c r="S311" s="4"/>
      <c r="T311" s="4"/>
      <c r="U311" s="4"/>
      <c r="V311" s="28"/>
      <c r="W311" s="28"/>
      <c r="X311" s="28"/>
      <c r="Y311" s="28"/>
      <c r="Z311" s="4"/>
      <c r="AA311" s="144"/>
      <c r="AB311" s="4"/>
      <c r="AC311" s="4"/>
      <c r="AD311" s="6"/>
    </row>
    <row r="312" spans="1:34">
      <c r="A312" s="79"/>
      <c r="B312" s="79"/>
      <c r="C312" s="26"/>
      <c r="D312" s="181"/>
      <c r="F312" s="4"/>
      <c r="G312" s="28"/>
      <c r="H312" s="4"/>
      <c r="I312" s="28"/>
      <c r="J312" s="4"/>
      <c r="K312" s="4"/>
      <c r="L312" s="4"/>
      <c r="M312" s="4"/>
      <c r="N312" s="4"/>
      <c r="O312" s="4"/>
      <c r="P312" s="4"/>
      <c r="Q312" s="4"/>
      <c r="R312" s="4"/>
      <c r="S312" s="4"/>
      <c r="T312" s="4"/>
      <c r="U312" s="4"/>
      <c r="V312" s="28"/>
      <c r="W312" s="28"/>
      <c r="X312" s="28"/>
      <c r="Y312" s="28"/>
      <c r="Z312" s="4"/>
      <c r="AA312" s="144"/>
      <c r="AB312" s="4"/>
      <c r="AC312" s="4"/>
      <c r="AD312" s="6"/>
    </row>
    <row r="313" spans="1:34" ht="60">
      <c r="A313" s="79"/>
      <c r="B313" s="79"/>
      <c r="C313" s="26"/>
      <c r="D313" s="182" t="s">
        <v>1708</v>
      </c>
      <c r="F313" s="4"/>
      <c r="G313" s="28"/>
      <c r="H313" s="4"/>
      <c r="I313" s="28"/>
      <c r="J313" s="4"/>
      <c r="K313" s="4"/>
      <c r="L313" s="4"/>
      <c r="M313" s="4"/>
      <c r="N313" s="4"/>
      <c r="O313" s="4"/>
      <c r="P313" s="4"/>
      <c r="Q313" s="4"/>
      <c r="R313" s="4"/>
      <c r="S313" s="4"/>
      <c r="T313" s="4"/>
      <c r="U313" s="4"/>
      <c r="V313" s="28"/>
      <c r="W313" s="28"/>
      <c r="X313" s="28"/>
      <c r="Y313" s="28"/>
      <c r="Z313" s="4"/>
      <c r="AA313" s="144"/>
      <c r="AB313" s="4"/>
      <c r="AC313" s="4"/>
      <c r="AD313" s="6"/>
    </row>
    <row r="314" spans="1:34" ht="31.5">
      <c r="A314" s="79"/>
      <c r="B314" s="79"/>
      <c r="C314" s="26"/>
      <c r="D314" s="189" t="s">
        <v>1709</v>
      </c>
      <c r="F314" s="4"/>
      <c r="G314" s="28"/>
      <c r="H314" s="4"/>
      <c r="I314" s="28"/>
      <c r="J314" s="4"/>
      <c r="K314" s="4"/>
      <c r="L314" s="4"/>
      <c r="M314" s="4"/>
      <c r="N314" s="4"/>
      <c r="O314" s="4"/>
      <c r="P314" s="4"/>
      <c r="Q314" s="4"/>
      <c r="R314" s="4"/>
      <c r="S314" s="4"/>
      <c r="T314" s="4"/>
      <c r="U314" s="4"/>
      <c r="V314" s="28"/>
      <c r="W314" s="28"/>
      <c r="X314" s="28"/>
      <c r="Y314" s="28"/>
      <c r="Z314" s="4"/>
      <c r="AA314" s="144"/>
      <c r="AB314" s="4"/>
      <c r="AC314" s="4"/>
      <c r="AD314" s="6"/>
    </row>
    <row r="315" spans="1:34">
      <c r="A315" s="79"/>
      <c r="B315" s="79"/>
      <c r="C315" s="26"/>
      <c r="D315" s="5"/>
      <c r="F315" s="4"/>
      <c r="G315" s="28"/>
      <c r="H315" s="4"/>
      <c r="I315" s="28"/>
      <c r="J315" s="4"/>
      <c r="K315" s="4"/>
      <c r="L315" s="4"/>
      <c r="M315" s="4"/>
      <c r="N315" s="4"/>
      <c r="O315" s="4"/>
      <c r="P315" s="4"/>
      <c r="Q315" s="4"/>
      <c r="R315" s="4"/>
      <c r="S315" s="4"/>
      <c r="T315" s="4"/>
      <c r="U315" s="4"/>
      <c r="V315" s="28"/>
      <c r="W315" s="28"/>
      <c r="X315" s="28"/>
      <c r="Y315" s="28"/>
      <c r="Z315" s="4"/>
      <c r="AA315" s="144"/>
      <c r="AB315" s="4"/>
      <c r="AC315" s="4"/>
      <c r="AD315" s="6"/>
    </row>
    <row r="316" spans="1:34" ht="18.75">
      <c r="A316" s="79"/>
      <c r="B316" s="79"/>
      <c r="C316" s="26"/>
      <c r="D316" s="190" t="s">
        <v>1710</v>
      </c>
      <c r="F316" s="4"/>
      <c r="G316" s="28"/>
      <c r="H316" s="4"/>
      <c r="I316" s="28"/>
      <c r="J316" s="4"/>
      <c r="K316" s="4"/>
      <c r="L316" s="4"/>
      <c r="M316" s="4"/>
      <c r="N316" s="4"/>
      <c r="O316" s="4"/>
      <c r="P316" s="4"/>
      <c r="Q316" s="4"/>
      <c r="R316" s="4"/>
      <c r="S316" s="4"/>
      <c r="T316" s="4"/>
      <c r="U316" s="4"/>
      <c r="V316" s="28"/>
      <c r="W316" s="28"/>
      <c r="X316" s="28"/>
      <c r="Y316" s="28"/>
      <c r="Z316" s="4"/>
      <c r="AA316" s="144"/>
      <c r="AB316" s="4"/>
      <c r="AC316" s="4"/>
      <c r="AD316" s="6"/>
    </row>
    <row r="317" spans="1:34" ht="16.5" thickBot="1">
      <c r="A317" s="79"/>
      <c r="B317" s="79"/>
      <c r="C317" s="80"/>
      <c r="D317" s="250"/>
      <c r="F317" s="4"/>
      <c r="G317" s="28"/>
      <c r="H317" s="4"/>
      <c r="I317" s="28"/>
      <c r="J317" s="4"/>
      <c r="K317" s="4"/>
      <c r="L317" s="4"/>
      <c r="M317" s="4"/>
      <c r="N317" s="4"/>
      <c r="O317" s="4"/>
      <c r="P317" s="4"/>
      <c r="Q317" s="4"/>
      <c r="R317" s="4"/>
      <c r="S317" s="4"/>
      <c r="T317" s="4"/>
      <c r="U317" s="4"/>
      <c r="V317" s="28"/>
      <c r="W317" s="28"/>
      <c r="X317" s="28"/>
      <c r="Y317" s="28"/>
      <c r="Z317" s="4"/>
      <c r="AA317" s="144"/>
      <c r="AB317" s="4"/>
      <c r="AC317" s="4"/>
      <c r="AD317" s="4"/>
    </row>
    <row r="318" spans="1:34" ht="18">
      <c r="A318" s="79"/>
      <c r="B318" s="79"/>
      <c r="C318" s="80"/>
      <c r="D318" s="247" t="s">
        <v>1711</v>
      </c>
      <c r="F318" s="4"/>
      <c r="G318" s="28"/>
      <c r="H318" s="4"/>
      <c r="I318" s="28"/>
      <c r="J318" s="4"/>
      <c r="K318" s="4"/>
      <c r="L318" s="4"/>
      <c r="M318" s="4"/>
      <c r="N318" s="4"/>
      <c r="O318" s="4"/>
      <c r="P318" s="4"/>
      <c r="Q318" s="4"/>
      <c r="R318" s="4"/>
      <c r="S318" s="4"/>
      <c r="T318" s="4"/>
      <c r="U318" s="4"/>
      <c r="V318" s="28"/>
      <c r="W318" s="28"/>
      <c r="X318" s="28"/>
      <c r="Y318" s="28"/>
      <c r="Z318" s="4"/>
      <c r="AA318" s="144"/>
      <c r="AB318" s="4"/>
      <c r="AC318" s="4"/>
      <c r="AD318" s="4"/>
    </row>
    <row r="319" spans="1:34" ht="198">
      <c r="A319" s="79"/>
      <c r="B319" s="79"/>
      <c r="C319" s="80"/>
      <c r="D319" s="248" t="s">
        <v>1712</v>
      </c>
      <c r="F319" s="4"/>
      <c r="G319" s="28"/>
      <c r="H319" s="4"/>
      <c r="I319" s="28"/>
      <c r="J319" s="4"/>
      <c r="K319" s="4"/>
      <c r="L319" s="4"/>
      <c r="M319" s="4"/>
      <c r="N319" s="4"/>
      <c r="O319" s="4"/>
      <c r="P319" s="4"/>
      <c r="Q319" s="4"/>
      <c r="R319" s="4"/>
      <c r="S319" s="4"/>
      <c r="T319" s="4"/>
      <c r="U319" s="4"/>
      <c r="V319" s="28"/>
      <c r="W319" s="28"/>
      <c r="X319" s="28"/>
      <c r="Y319" s="28"/>
      <c r="Z319" s="4"/>
      <c r="AA319" s="144"/>
      <c r="AB319" s="4"/>
      <c r="AC319" s="4"/>
      <c r="AD319" s="4"/>
    </row>
    <row r="320" spans="1:34" ht="17.25" thickBot="1">
      <c r="A320" s="79"/>
      <c r="B320" s="79"/>
      <c r="C320" s="26"/>
      <c r="D320" s="249"/>
      <c r="F320" s="4"/>
      <c r="G320" s="28"/>
      <c r="H320" s="4"/>
      <c r="I320" s="28"/>
      <c r="J320" s="4"/>
      <c r="K320" s="4"/>
      <c r="L320" s="4"/>
      <c r="M320" s="4"/>
      <c r="N320" s="4"/>
      <c r="O320" s="4"/>
      <c r="P320" s="4"/>
      <c r="Q320" s="4"/>
      <c r="R320" s="4"/>
      <c r="S320" s="4"/>
      <c r="T320" s="4"/>
      <c r="U320" s="4"/>
      <c r="V320" s="28"/>
      <c r="W320" s="28"/>
      <c r="X320" s="28"/>
      <c r="Y320" s="28"/>
      <c r="Z320" s="4"/>
      <c r="AA320" s="144"/>
      <c r="AB320" s="4"/>
      <c r="AC320" s="4"/>
      <c r="AD320" s="4"/>
    </row>
    <row r="321" spans="1:30" ht="15.75" thickBot="1">
      <c r="A321" s="79"/>
      <c r="B321" s="79"/>
      <c r="C321" s="26"/>
      <c r="D321" s="5"/>
      <c r="F321" s="4"/>
      <c r="G321" s="28"/>
      <c r="H321" s="4"/>
      <c r="I321" s="28"/>
      <c r="J321" s="4"/>
      <c r="K321" s="4"/>
      <c r="L321" s="4"/>
      <c r="M321" s="4"/>
      <c r="N321" s="4"/>
      <c r="O321" s="4"/>
      <c r="P321" s="4"/>
      <c r="Q321" s="4"/>
      <c r="R321" s="4"/>
      <c r="S321" s="4"/>
      <c r="T321" s="4"/>
      <c r="U321" s="4"/>
      <c r="V321" s="28"/>
      <c r="W321" s="28"/>
      <c r="X321" s="28"/>
      <c r="Y321" s="28"/>
      <c r="Z321" s="4"/>
      <c r="AA321" s="144"/>
      <c r="AB321" s="4"/>
      <c r="AC321" s="4"/>
      <c r="AD321" s="4"/>
    </row>
    <row r="322" spans="1:30" ht="15.75">
      <c r="A322" s="79"/>
      <c r="B322" s="79"/>
      <c r="C322" s="26"/>
      <c r="D322" s="191" t="s">
        <v>1713</v>
      </c>
      <c r="F322" s="4"/>
      <c r="G322" s="28"/>
      <c r="H322" s="4"/>
      <c r="I322" s="28"/>
      <c r="J322" s="4"/>
      <c r="K322" s="4"/>
      <c r="L322" s="4"/>
      <c r="M322" s="4"/>
      <c r="N322" s="4"/>
      <c r="O322" s="4"/>
      <c r="P322" s="4"/>
      <c r="Q322" s="4"/>
      <c r="R322" s="4"/>
      <c r="S322" s="4"/>
      <c r="T322" s="4"/>
      <c r="U322" s="4"/>
      <c r="V322" s="28"/>
      <c r="W322" s="28"/>
      <c r="X322" s="28"/>
      <c r="Y322" s="28"/>
      <c r="Z322" s="4"/>
      <c r="AA322" s="144"/>
      <c r="AB322" s="4"/>
      <c r="AC322" s="4"/>
      <c r="AD322" s="4"/>
    </row>
    <row r="323" spans="1:30" ht="195.75" thickBot="1">
      <c r="A323" s="79"/>
      <c r="B323" s="79"/>
      <c r="C323" s="26"/>
      <c r="D323" s="192" t="s">
        <v>1714</v>
      </c>
      <c r="F323" s="4"/>
      <c r="G323" s="28"/>
      <c r="H323" s="4"/>
      <c r="I323" s="28"/>
      <c r="J323" s="4"/>
      <c r="K323" s="4"/>
      <c r="L323" s="4"/>
      <c r="M323" s="4"/>
      <c r="N323" s="4"/>
      <c r="O323" s="4"/>
      <c r="P323" s="4"/>
      <c r="Q323" s="4"/>
      <c r="R323" s="4"/>
      <c r="S323" s="4"/>
      <c r="T323" s="4"/>
      <c r="U323" s="4"/>
      <c r="V323" s="28"/>
      <c r="W323" s="28"/>
      <c r="X323" s="28"/>
      <c r="Y323" s="28"/>
      <c r="Z323" s="4"/>
      <c r="AA323" s="144"/>
      <c r="AB323" s="4"/>
      <c r="AC323" s="4"/>
      <c r="AD323" s="4"/>
    </row>
    <row r="324" spans="1:30">
      <c r="A324" s="68"/>
      <c r="B324" s="68"/>
      <c r="C324" s="8"/>
      <c r="D324" s="2"/>
      <c r="AA324" s="123"/>
    </row>
    <row r="325" spans="1:30">
      <c r="AA325" s="123"/>
    </row>
  </sheetData>
  <sheetProtection formatCells="0" formatColumns="0" formatRows="0" insertColumns="0" insertRows="0" sort="0" autoFilter="0"/>
  <autoFilter ref="A37:AA305" xr:uid="{00000000-0001-0000-0000-000000000000}"/>
  <customSheetViews>
    <customSheetView guid="{12023219-5B33-4806-83EC-E45A86046D84}" scale="85" fitToPage="1" showAutoFilter="1" hiddenRows="1" hiddenColumns="1">
      <pane xSplit="6" ySplit="2" topLeftCell="G3" activePane="bottomRight" state="frozen"/>
      <selection pane="bottomRight" activeCell="D8" sqref="D8"/>
      <pageMargins left="0" right="0" top="0" bottom="0" header="0" footer="0"/>
      <pageSetup scale="28" orientation="portrait" r:id="rId1"/>
      <autoFilter ref="A37:AC182" xr:uid="{1039FAEF-6008-494F-B9BD-54A3113F11EB}">
        <sortState xmlns:xlrd2="http://schemas.microsoft.com/office/spreadsheetml/2017/richdata2" ref="A38:AJ180">
          <sortCondition ref="L37:L180"/>
        </sortState>
      </autoFilter>
    </customSheetView>
    <customSheetView guid="{4155894C-DE4E-4D98-832F-46FE3F735DFD}" scale="85" fitToPage="1" showAutoFilter="1">
      <pane xSplit="6" ySplit="2" topLeftCell="G3" activePane="bottomRight" state="frozen"/>
      <selection pane="bottomRight" activeCell="A3" sqref="A3"/>
      <pageMargins left="0" right="0" top="0" bottom="0" header="0" footer="0"/>
      <pageSetup scale="28" orientation="portrait" r:id="rId2"/>
      <autoFilter ref="A37:AC182" xr:uid="{CD3BBA09-D880-439A-8636-2B820E6FD513}">
        <sortState xmlns:xlrd2="http://schemas.microsoft.com/office/spreadsheetml/2017/richdata2" ref="A38:AJ180">
          <sortCondition ref="L37:L180"/>
        </sortState>
      </autoFilter>
    </customSheetView>
    <customSheetView guid="{5E245AB5-F23F-4248-90FC-818B37179997}" scale="85" fitToPage="1" showAutoFilter="1" hiddenRows="1" hiddenColumns="1">
      <pane xSplit="6" ySplit="2" topLeftCell="G3" activePane="bottomRight" state="frozen"/>
      <selection pane="bottomRight" activeCell="A130" sqref="A130:XFD131"/>
      <pageMargins left="0" right="0" top="0" bottom="0" header="0" footer="0"/>
      <pageSetup scale="28" orientation="portrait" r:id="rId3"/>
      <autoFilter ref="A37:AC182" xr:uid="{3579F69D-1362-435B-B614-85DF4794F660}">
        <sortState xmlns:xlrd2="http://schemas.microsoft.com/office/spreadsheetml/2017/richdata2" ref="A38:AJ180">
          <sortCondition ref="L37:L180"/>
        </sortState>
      </autoFilter>
    </customSheetView>
  </customSheetViews>
  <mergeCells count="9">
    <mergeCell ref="J36:W36"/>
    <mergeCell ref="X36:Z36"/>
    <mergeCell ref="X1:Z1"/>
    <mergeCell ref="C5:E5"/>
    <mergeCell ref="J28:K28"/>
    <mergeCell ref="J29:K29"/>
    <mergeCell ref="J30:K30"/>
    <mergeCell ref="J1:W1"/>
    <mergeCell ref="G32:M33"/>
  </mergeCells>
  <phoneticPr fontId="18" type="noConversion"/>
  <conditionalFormatting sqref="A35:A263">
    <cfRule type="expression" dxfId="57" priority="2">
      <formula>IF($X35="",1,0)</formula>
    </cfRule>
  </conditionalFormatting>
  <conditionalFormatting sqref="E133:E134">
    <cfRule type="expression" dxfId="56" priority="150">
      <formula>IF($X134="",1,0)</formula>
    </cfRule>
  </conditionalFormatting>
  <conditionalFormatting sqref="I35:I36">
    <cfRule type="expression" dxfId="55" priority="86">
      <formula>IF($X35="",1,0)</formula>
    </cfRule>
  </conditionalFormatting>
  <conditionalFormatting sqref="J38:U262 V87:W87 V101:W101 B38:H262">
    <cfRule type="expression" dxfId="54" priority="7596">
      <formula>IF($E$33="No",IF($Y38="X",1,0),0)</formula>
    </cfRule>
  </conditionalFormatting>
  <conditionalFormatting sqref="J35:W35 B35:E36 F35:H193 J36 B37:D37 B38:E132 I38:I263 B133:D135 E135:E138 B136:E193 B194:H262 B263:F263 H263">
    <cfRule type="expression" dxfId="53" priority="1">
      <formula>IF($X35="",1,0)</formula>
    </cfRule>
  </conditionalFormatting>
  <conditionalFormatting sqref="J37:W263">
    <cfRule type="expression" dxfId="52" priority="87">
      <formula>IF($X37="",1,0)</formula>
    </cfRule>
  </conditionalFormatting>
  <conditionalFormatting sqref="J38:W262">
    <cfRule type="expression" dxfId="51" priority="7549">
      <formula>AND(IF($G38=J$37,0,1),IF($G38="",0,1),IF(LEFT($E$32,1)="Y",1))</formula>
    </cfRule>
    <cfRule type="expression" dxfId="50" priority="7550">
      <formula>AND(OR(IF(LEFT(J38,3)="UA0",1),IF(LEFT(J38,5)="UART0",1)),IF(LEFT($E$19,1)="N",1))</formula>
    </cfRule>
    <cfRule type="expression" dxfId="49" priority="7551">
      <formula>AND(IF(LEFT(J38,4)="SDIF",1),IF(LEFT($E$24,1)="N",1))</formula>
    </cfRule>
    <cfRule type="expression" dxfId="48" priority="7553">
      <formula>AND(OR(IF(LEFT(J38,3)="UA3",1),IF(LEFT(J38,5)="UART3",1)),IF(LEFT($E$22,1)="N",1))</formula>
    </cfRule>
    <cfRule type="expression" dxfId="47" priority="7554">
      <formula>AND(IF(LEFT(J38,3)="NCE",1),IF(LEFT($E$18,1)="N",1))</formula>
    </cfRule>
    <cfRule type="expression" dxfId="46" priority="7552">
      <formula>AND(OR(IF(LEFT(J38,3)="UA2",1),IF(LEFT(J38,5)="UART2",1)),IF(LEFT($E$21,1)="N",1))</formula>
    </cfRule>
    <cfRule type="expression" dxfId="45" priority="7555">
      <formula>AND(OR(IF(RIGHT(J38,4)="_EXT",1),IF(LEFT(J38,3)="BLE",1),IF(RIGHT(J38,2)="LB",1),IF(RIGHT(J38,2)="GP",1),IF(LEFT(J38,3)="EXT",1),IF(LEFT(J38,7)="ANATEST",1)),IF(LEFT($E$30,1)="N",1))</formula>
    </cfRule>
    <cfRule type="expression" dxfId="44" priority="7556">
      <formula>AND(OR(IF(LEFT(J38,3)="DSP",1),IF(LEFT(J38,2)="SW",1)),IF(LEFT($E$29,1)="N",1))</formula>
    </cfRule>
    <cfRule type="expression" dxfId="43" priority="7557">
      <formula>AND(OR(IF(LEFT(J38,3)="CLK",1),IF(LEFT(J38,3)="32K",1)),IF(LEFT($E$26,1)="N",1))</formula>
    </cfRule>
    <cfRule type="expression" dxfId="42" priority="7558">
      <formula>AND(OR(IF(LEFT(J38,5)="MILLI",1),IF(LEFT(J38,3)="I2S",1),IF(LEFT(J38,3)="PDM",1)),IF(LEFT($E$28,1)="N",1))</formula>
    </cfRule>
    <cfRule type="expression" dxfId="41" priority="7560">
      <formula>AND(OR(IF(LEFT(J38,3)="ADC",1),IF(LEFT(J38,3)="CMP",1),IF(LEFT(J38,4)="VCMP",1),IF(LEFT(J38,4)="TRIG",1)),IF(LEFT($E$27,1)="N",1))</formula>
    </cfRule>
    <cfRule type="expression" dxfId="40" priority="7561">
      <formula>AND(OR(IF(LEFT(J38,3)="UA1",1),IF(LEFT(J38,5)="UART1",1)),IF(LEFT($E$20,1)="N",1))</formula>
    </cfRule>
    <cfRule type="expression" dxfId="39" priority="7562">
      <formula>AND(IF(LEFT(J38,4)="MSPI",1),IF(LEFT($E$17,1)="N",1))</formula>
    </cfRule>
    <cfRule type="expression" dxfId="38" priority="7563">
      <formula>AND(IF(LEFT(J38,2)="M0",1),IF(LEFT($E$8,1)="N",1))</formula>
    </cfRule>
    <cfRule type="expression" dxfId="37" priority="7564">
      <formula>AND(IF(LEFT(J38,2)="M1",1),IF(LEFT($E$9,1)="N",1))</formula>
    </cfRule>
    <cfRule type="expression" dxfId="36" priority="7565">
      <formula>AND(IF(LEFT(J38,2)="M2",1),IF(LEFT($E$10,1)="N",1))</formula>
    </cfRule>
    <cfRule type="expression" dxfId="35" priority="7567">
      <formula>AND(IF(LEFT(J38,2)="M4",1),IF(LEFT($E$12,1)="N",1))</formula>
    </cfRule>
    <cfRule type="expression" dxfId="34" priority="7568">
      <formula>AND(IF(LEFT(J38,2)="M5",1),IF(LEFT($E$13,1)="N",1))</formula>
    </cfRule>
    <cfRule type="expression" dxfId="33" priority="7569">
      <formula>AND(IF(LEFT(J38,2)="M6",1),IF(LEFT($E$14,1)="N",1))</formula>
    </cfRule>
    <cfRule type="expression" dxfId="32" priority="7570">
      <formula>AND(IF(LEFT(J38,2)="M7",1),IF(LEFT($E$15,1)="N",1))</formula>
    </cfRule>
    <cfRule type="expression" dxfId="31" priority="7571">
      <formula>AND(OR(IF(LEFT(J38,4)="DISP",1),IF(LEFT(J38,4)="DBIB",1)),IF(LEFT($E$23,1)="N",1))</formula>
    </cfRule>
    <cfRule type="expression" dxfId="30" priority="7572">
      <formula>AND(IF(LEFT(J38,4)="MNCE",1),IF(LEFT($E$16,1)="N",1))</formula>
    </cfRule>
    <cfRule type="expression" dxfId="29" priority="7566">
      <formula>AND(IF(LEFT(J38,2)="M3",1),IF(LEFT($E$11,1)="N",1))</formula>
    </cfRule>
    <cfRule type="expression" dxfId="28" priority="7559">
      <formula>AND(IF(LEFT(J38,2)="CT",1),IF(LEFT($E$25,1)="N",1))</formula>
    </cfRule>
    <cfRule type="expression" dxfId="27" priority="7547">
      <formula>AND(IF(LEFT(J38,2)="SL",1),IF(LEFT($E$7,1)="N",1))</formula>
    </cfRule>
    <cfRule type="expression" dxfId="26" priority="7548">
      <formula>IF($G38="",0,AND(IF($G38=J$37,1),IF(LEFT($E$31,1)="Y",1)))</formula>
    </cfRule>
  </conditionalFormatting>
  <conditionalFormatting sqref="T71 S74 V87:W87">
    <cfRule type="expression" dxfId="25" priority="32">
      <formula>AND(IF(LEFT(S71,2)="SL",1),IF(LEFT($E$7,1)="N",1))</formula>
    </cfRule>
    <cfRule type="expression" dxfId="24" priority="33">
      <formula>IF($G71="",0,AND(IF($G71=S$37,1),IF(LEFT($E$31,1)="Y",1)))</formula>
    </cfRule>
    <cfRule type="expression" dxfId="23" priority="34">
      <formula>AND(IF($G71=S$37,0,1),IF($G71="",0,1),IF(LEFT($E$32,1)="Y",1))</formula>
    </cfRule>
    <cfRule type="expression" dxfId="22" priority="35">
      <formula>AND(OR(IF(LEFT(S71,3)="UA0",1),IF(LEFT(S71,5)="UART0",1)),IF(LEFT($E$19,1)="N",1))</formula>
    </cfRule>
    <cfRule type="expression" dxfId="21" priority="36">
      <formula>AND(IF(LEFT(S71,4)="SDIF",1),IF(LEFT($E$24,1)="N",1))</formula>
    </cfRule>
    <cfRule type="expression" dxfId="20" priority="38">
      <formula>AND(OR(IF(LEFT(S71,3)="UA3",1),IF(LEFT(S71,5)="UART3",1)),IF(LEFT($E$22,1)="N",1))</formula>
    </cfRule>
    <cfRule type="expression" dxfId="19" priority="39">
      <formula>AND(IF(LEFT(S71,3)="NCE",1),IF(LEFT($E$18,1)="N",1))</formula>
    </cfRule>
    <cfRule type="expression" dxfId="18" priority="40">
      <formula>AND(OR(IF(RIGHT(S71,4)="_EXT",1),IF(LEFT(S71,3)="BLE",1),IF(RIGHT(S71,2)="LB",1),IF(RIGHT(S71,2)="GP",1),IF(LEFT(S71,3)="EXT",1),IF(LEFT(S71,7)="ANATEST",1)),IF(LEFT($E$30,1)="N",1))</formula>
    </cfRule>
    <cfRule type="expression" dxfId="17" priority="41">
      <formula>AND(OR(IF(LEFT(S71,3)="DSP",1),IF(LEFT(S71,2)="SW",1)),IF(LEFT($E$29,1)="N",1))</formula>
    </cfRule>
    <cfRule type="expression" dxfId="16" priority="42">
      <formula>AND(OR(IF(LEFT(S71,3)="CLK",1),IF(LEFT(S71,3)="32K",1)),IF(LEFT($E$26,1)="N",1))</formula>
    </cfRule>
    <cfRule type="expression" dxfId="15" priority="43">
      <formula>AND(OR(IF(LEFT(S71,5)="MILLI",1),IF(LEFT(S71,3)="I2S",1),IF(LEFT(S71,3)="PDM",1)),IF(LEFT($E$28,1)="N",1))</formula>
    </cfRule>
    <cfRule type="expression" dxfId="14" priority="44">
      <formula>AND(IF(LEFT(S71,2)="CT",1),IF(LEFT($E$25,1)="N",1))</formula>
    </cfRule>
    <cfRule type="expression" dxfId="13" priority="45">
      <formula>AND(OR(IF(LEFT(S71,3)="ADC",1),IF(LEFT(S71,3)="CMP",1),IF(LEFT(S71,4)="VCMP",1),IF(LEFT(S71,4)="TRIG",1)),IF(LEFT($E$27,1)="N",1))</formula>
    </cfRule>
    <cfRule type="expression" dxfId="12" priority="46">
      <formula>AND(OR(IF(LEFT(S71,3)="UA1",1),IF(LEFT(S71,5)="UART1",1)),IF(LEFT($E$20,1)="N",1))</formula>
    </cfRule>
    <cfRule type="expression" dxfId="11" priority="47">
      <formula>AND(IF(LEFT(S71,4)="MSPI",1),IF(LEFT($E$17,1)="N",1))</formula>
    </cfRule>
    <cfRule type="expression" dxfId="10" priority="48">
      <formula>AND(IF(LEFT(S71,2)="M0",1),IF(LEFT($E$8,1)="N",1))</formula>
    </cfRule>
    <cfRule type="expression" dxfId="9" priority="49">
      <formula>AND(IF(LEFT(S71,2)="M1",1),IF(LEFT($E$9,1)="N",1))</formula>
    </cfRule>
    <cfRule type="expression" dxfId="8" priority="50">
      <formula>AND(IF(LEFT(S71,2)="M2",1),IF(LEFT($E$10,1)="N",1))</formula>
    </cfRule>
    <cfRule type="expression" dxfId="7" priority="51">
      <formula>AND(IF(LEFT(S71,2)="M3",1),IF(LEFT($E$11,1)="N",1))</formula>
    </cfRule>
    <cfRule type="expression" dxfId="6" priority="53">
      <formula>AND(IF(LEFT(S71,2)="M5",1),IF(LEFT($E$13,1)="N",1))</formula>
    </cfRule>
    <cfRule type="expression" dxfId="5" priority="54">
      <formula>AND(IF(LEFT(S71,2)="M6",1),IF(LEFT($E$14,1)="N",1))</formula>
    </cfRule>
    <cfRule type="expression" dxfId="4" priority="55">
      <formula>AND(IF(LEFT(S71,2)="M7",1),IF(LEFT($E$15,1)="N",1))</formula>
    </cfRule>
    <cfRule type="expression" dxfId="3" priority="37">
      <formula>AND(OR(IF(LEFT(S71,3)="UA2",1),IF(LEFT(S71,5)="UART2",1)),IF(LEFT($E$21,1)="N",1))</formula>
    </cfRule>
    <cfRule type="expression" dxfId="2" priority="57">
      <formula>AND(IF(LEFT(S71,4)="MNCE",1),IF(LEFT($E$16,1)="N",1))</formula>
    </cfRule>
    <cfRule type="expression" dxfId="1" priority="52">
      <formula>AND(IF(LEFT(S71,2)="M4",1),IF(LEFT($E$12,1)="N",1))</formula>
    </cfRule>
    <cfRule type="expression" dxfId="0" priority="56">
      <formula>AND(IF(LEFT(S71,4)="DISP",1),IF(LEFT($E$23,1)="N",1))</formula>
    </cfRule>
  </conditionalFormatting>
  <pageMargins left="0.7" right="0.7" top="0.75" bottom="0.75" header="0.3" footer="0.3"/>
  <pageSetup scale="28" orientation="portrait" r:id="rId4"/>
  <drawing r:id="rId5"/>
  <extLst>
    <ext xmlns:x14="http://schemas.microsoft.com/office/spreadsheetml/2009/9/main" uri="{CCE6A557-97BC-4b89-ADB6-D9C93CAAB3DF}">
      <x14:dataValidations xmlns:xm="http://schemas.microsoft.com/office/excel/2006/main" count="2">
        <x14:dataValidation type="list" allowBlank="1" showInputMessage="1" showErrorMessage="1" xr:uid="{B9D13096-334A-445A-88C3-3029CEBE6D13}">
          <x14:formula1>
            <xm:f>'Function Lookup'!$O$7:$O$8</xm:f>
          </x14:formula1>
          <xm:sqref>E7:E32</xm:sqref>
        </x14:dataValidation>
        <x14:dataValidation type="list" showInputMessage="1" showErrorMessage="1" xr:uid="{20808627-F465-4403-9F1A-1966B5EEFD93}">
          <x14:formula1>
            <xm:f>'Function Lookup'!$O$2:$O$4</xm:f>
          </x14:formula1>
          <xm:sqref>E34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X28:Z28"/>
  <sheetViews>
    <sheetView topLeftCell="A16" zoomScaleNormal="100" workbookViewId="0">
      <selection activeCell="Z28" sqref="Z28"/>
    </sheetView>
  </sheetViews>
  <sheetFormatPr defaultRowHeight="15"/>
  <sheetData>
    <row r="28" spans="24:26">
      <c r="X28" s="25"/>
      <c r="Y28" s="25"/>
      <c r="Z28" s="25"/>
    </row>
  </sheetData>
  <customSheetViews>
    <customSheetView guid="{12023219-5B33-4806-83EC-E45A86046D84}" scale="115">
      <selection activeCell="O38" sqref="O38"/>
      <pageMargins left="0" right="0" top="0" bottom="0" header="0" footer="0"/>
    </customSheetView>
    <customSheetView guid="{4155894C-DE4E-4D98-832F-46FE3F735DFD}" scale="115">
      <selection activeCell="O38" sqref="O38"/>
      <pageMargins left="0" right="0" top="0" bottom="0" header="0" footer="0"/>
    </customSheetView>
    <customSheetView guid="{5E245AB5-F23F-4248-90FC-818B37179997}" scale="115">
      <selection activeCell="O38" sqref="O38"/>
      <pageMargins left="0" right="0" top="0" bottom="0" header="0" footer="0"/>
    </customSheetView>
  </customSheetView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B0298-856B-49E9-AA42-4188E5D73D8E}">
  <dimension ref="U4:U6"/>
  <sheetViews>
    <sheetView topLeftCell="A7" zoomScaleNormal="100" workbookViewId="0">
      <selection activeCell="Z49" sqref="Z49"/>
    </sheetView>
  </sheetViews>
  <sheetFormatPr defaultRowHeight="15"/>
  <sheetData>
    <row r="4" spans="21:21">
      <c r="U4" t="s">
        <v>1715</v>
      </c>
    </row>
    <row r="5" spans="21:21">
      <c r="U5" t="s">
        <v>1716</v>
      </c>
    </row>
    <row r="6" spans="21:21">
      <c r="U6" t="s">
        <v>1717</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O805"/>
  <sheetViews>
    <sheetView workbookViewId="0">
      <selection activeCell="P7" sqref="P7"/>
    </sheetView>
  </sheetViews>
  <sheetFormatPr defaultRowHeight="15"/>
  <cols>
    <col min="1" max="1" width="14.5703125" bestFit="1" customWidth="1"/>
    <col min="2" max="2" width="40.28515625" bestFit="1" customWidth="1"/>
    <col min="6" max="6" width="17.140625" customWidth="1"/>
    <col min="7" max="7" width="14" customWidth="1"/>
    <col min="8" max="8" width="31.85546875" customWidth="1"/>
    <col min="9" max="9" width="17.140625" customWidth="1"/>
  </cols>
  <sheetData>
    <row r="1" spans="1:15">
      <c r="A1" s="25" t="s">
        <v>1718</v>
      </c>
      <c r="B1" s="25" t="s">
        <v>1719</v>
      </c>
      <c r="F1" t="s">
        <v>1720</v>
      </c>
      <c r="G1" t="s">
        <v>1721</v>
      </c>
      <c r="H1" t="s">
        <v>1722</v>
      </c>
      <c r="I1" t="s">
        <v>1723</v>
      </c>
      <c r="O1" t="s">
        <v>1724</v>
      </c>
    </row>
    <row r="2" spans="1:15">
      <c r="A2" t="s">
        <v>1725</v>
      </c>
      <c r="B2" t="s">
        <v>1726</v>
      </c>
      <c r="F2" t="s">
        <v>145</v>
      </c>
      <c r="G2" t="s">
        <v>1727</v>
      </c>
      <c r="H2" t="s">
        <v>1728</v>
      </c>
      <c r="I2" t="s">
        <v>1729</v>
      </c>
      <c r="O2" t="s">
        <v>1730</v>
      </c>
    </row>
    <row r="3" spans="1:15">
      <c r="A3" t="s">
        <v>59</v>
      </c>
      <c r="B3" t="s">
        <v>1731</v>
      </c>
      <c r="F3" t="s">
        <v>1732</v>
      </c>
      <c r="G3" t="s">
        <v>1733</v>
      </c>
      <c r="H3" t="s">
        <v>1734</v>
      </c>
      <c r="I3" t="s">
        <v>61</v>
      </c>
      <c r="O3" t="s">
        <v>1735</v>
      </c>
    </row>
    <row r="4" spans="1:15">
      <c r="A4" t="s">
        <v>1736</v>
      </c>
      <c r="B4" t="s">
        <v>1737</v>
      </c>
      <c r="F4" t="s">
        <v>1738</v>
      </c>
      <c r="G4" t="s">
        <v>1733</v>
      </c>
      <c r="H4" t="s">
        <v>1734</v>
      </c>
      <c r="I4" t="s">
        <v>61</v>
      </c>
      <c r="O4" t="s">
        <v>1739</v>
      </c>
    </row>
    <row r="5" spans="1:15">
      <c r="A5" t="s">
        <v>1740</v>
      </c>
      <c r="B5" t="s">
        <v>1741</v>
      </c>
      <c r="F5" t="s">
        <v>1742</v>
      </c>
      <c r="G5" t="s">
        <v>1733</v>
      </c>
      <c r="I5" t="s">
        <v>61</v>
      </c>
    </row>
    <row r="6" spans="1:15">
      <c r="A6" t="s">
        <v>1743</v>
      </c>
      <c r="B6" t="s">
        <v>1744</v>
      </c>
      <c r="F6" t="s">
        <v>1745</v>
      </c>
      <c r="G6" t="s">
        <v>1733</v>
      </c>
      <c r="I6" t="s">
        <v>61</v>
      </c>
    </row>
    <row r="7" spans="1:15">
      <c r="A7" t="s">
        <v>1746</v>
      </c>
      <c r="B7" t="s">
        <v>1747</v>
      </c>
      <c r="F7" t="s">
        <v>1748</v>
      </c>
      <c r="G7" t="s">
        <v>1733</v>
      </c>
      <c r="H7" t="s">
        <v>1749</v>
      </c>
      <c r="I7" t="s">
        <v>61</v>
      </c>
      <c r="O7" t="s">
        <v>23</v>
      </c>
    </row>
    <row r="8" spans="1:15">
      <c r="A8" t="s">
        <v>1407</v>
      </c>
      <c r="B8" t="s">
        <v>1750</v>
      </c>
      <c r="F8" t="s">
        <v>1751</v>
      </c>
      <c r="G8" t="s">
        <v>1733</v>
      </c>
      <c r="H8" t="s">
        <v>1734</v>
      </c>
      <c r="I8" t="s">
        <v>61</v>
      </c>
      <c r="O8" t="s">
        <v>68</v>
      </c>
    </row>
    <row r="9" spans="1:15">
      <c r="A9" t="s">
        <v>1752</v>
      </c>
      <c r="B9" t="s">
        <v>1753</v>
      </c>
      <c r="F9" t="s">
        <v>1754</v>
      </c>
      <c r="G9" t="s">
        <v>1733</v>
      </c>
      <c r="H9" t="s">
        <v>1734</v>
      </c>
      <c r="I9" t="s">
        <v>61</v>
      </c>
    </row>
    <row r="10" spans="1:15">
      <c r="A10" t="s">
        <v>1755</v>
      </c>
      <c r="B10" t="s">
        <v>1756</v>
      </c>
      <c r="F10" t="s">
        <v>1757</v>
      </c>
      <c r="G10" t="s">
        <v>1733</v>
      </c>
      <c r="H10" t="s">
        <v>1734</v>
      </c>
      <c r="I10" t="s">
        <v>61</v>
      </c>
    </row>
    <row r="11" spans="1:15">
      <c r="A11" t="s">
        <v>1545</v>
      </c>
      <c r="B11" t="s">
        <v>1758</v>
      </c>
      <c r="F11" t="s">
        <v>1759</v>
      </c>
      <c r="G11" t="s">
        <v>1733</v>
      </c>
      <c r="H11" t="s">
        <v>1734</v>
      </c>
      <c r="I11" t="s">
        <v>61</v>
      </c>
    </row>
    <row r="12" spans="1:15">
      <c r="A12" t="s">
        <v>1553</v>
      </c>
      <c r="B12" t="s">
        <v>1760</v>
      </c>
      <c r="F12" t="s">
        <v>1761</v>
      </c>
      <c r="G12" t="s">
        <v>1733</v>
      </c>
      <c r="H12" t="s">
        <v>1734</v>
      </c>
      <c r="I12" t="s">
        <v>61</v>
      </c>
    </row>
    <row r="13" spans="1:15">
      <c r="A13" t="s">
        <v>1414</v>
      </c>
      <c r="B13" t="s">
        <v>1762</v>
      </c>
      <c r="F13" t="s">
        <v>1763</v>
      </c>
      <c r="G13" t="s">
        <v>1733</v>
      </c>
      <c r="H13" t="s">
        <v>1734</v>
      </c>
      <c r="I13" t="s">
        <v>61</v>
      </c>
    </row>
    <row r="14" spans="1:15">
      <c r="A14" t="s">
        <v>1427</v>
      </c>
      <c r="B14" t="s">
        <v>1764</v>
      </c>
      <c r="F14" t="s">
        <v>1765</v>
      </c>
      <c r="G14" t="s">
        <v>1733</v>
      </c>
      <c r="H14" t="s">
        <v>1734</v>
      </c>
      <c r="I14" t="s">
        <v>61</v>
      </c>
    </row>
    <row r="15" spans="1:15">
      <c r="A15" t="s">
        <v>1421</v>
      </c>
      <c r="B15" t="s">
        <v>1766</v>
      </c>
      <c r="F15" t="s">
        <v>1767</v>
      </c>
      <c r="G15" t="s">
        <v>1733</v>
      </c>
      <c r="H15" t="s">
        <v>1734</v>
      </c>
      <c r="I15" t="s">
        <v>61</v>
      </c>
    </row>
    <row r="16" spans="1:15">
      <c r="A16" t="s">
        <v>1407</v>
      </c>
      <c r="B16" t="s">
        <v>1768</v>
      </c>
      <c r="F16" t="s">
        <v>1769</v>
      </c>
      <c r="G16" t="s">
        <v>1733</v>
      </c>
      <c r="H16" t="s">
        <v>1734</v>
      </c>
      <c r="I16" t="s">
        <v>61</v>
      </c>
    </row>
    <row r="17" spans="1:9">
      <c r="A17" t="s">
        <v>1569</v>
      </c>
      <c r="B17" t="s">
        <v>1770</v>
      </c>
      <c r="F17" t="s">
        <v>1771</v>
      </c>
      <c r="G17" t="s">
        <v>1733</v>
      </c>
      <c r="H17" t="s">
        <v>1734</v>
      </c>
      <c r="I17" t="s">
        <v>61</v>
      </c>
    </row>
    <row r="18" spans="1:9">
      <c r="A18" t="s">
        <v>1481</v>
      </c>
      <c r="B18" t="s">
        <v>1772</v>
      </c>
      <c r="F18" t="s">
        <v>1773</v>
      </c>
      <c r="G18" t="s">
        <v>1733</v>
      </c>
      <c r="H18" t="s">
        <v>1734</v>
      </c>
      <c r="I18" t="s">
        <v>61</v>
      </c>
    </row>
    <row r="19" spans="1:9">
      <c r="A19" t="s">
        <v>1576</v>
      </c>
      <c r="B19" t="s">
        <v>1774</v>
      </c>
      <c r="F19" t="s">
        <v>1775</v>
      </c>
      <c r="G19" t="s">
        <v>1733</v>
      </c>
      <c r="H19" t="s">
        <v>1734</v>
      </c>
      <c r="I19" t="s">
        <v>61</v>
      </c>
    </row>
    <row r="20" spans="1:9">
      <c r="A20" t="s">
        <v>1561</v>
      </c>
      <c r="B20" t="s">
        <v>1776</v>
      </c>
      <c r="F20" t="s">
        <v>1777</v>
      </c>
      <c r="G20" t="s">
        <v>1733</v>
      </c>
      <c r="H20" t="s">
        <v>1734</v>
      </c>
      <c r="I20" t="s">
        <v>61</v>
      </c>
    </row>
    <row r="21" spans="1:9">
      <c r="A21" t="s">
        <v>1489</v>
      </c>
      <c r="B21" t="s">
        <v>1778</v>
      </c>
      <c r="F21" t="s">
        <v>1779</v>
      </c>
      <c r="G21" t="s">
        <v>1733</v>
      </c>
      <c r="H21" t="s">
        <v>1734</v>
      </c>
      <c r="I21" t="s">
        <v>61</v>
      </c>
    </row>
    <row r="22" spans="1:9">
      <c r="A22" t="s">
        <v>1270</v>
      </c>
      <c r="B22" t="s">
        <v>1780</v>
      </c>
      <c r="F22" t="s">
        <v>326</v>
      </c>
      <c r="G22" t="s">
        <v>1781</v>
      </c>
      <c r="H22" t="s">
        <v>1782</v>
      </c>
      <c r="I22" t="s">
        <v>1783</v>
      </c>
    </row>
    <row r="23" spans="1:9">
      <c r="A23" t="s">
        <v>1277</v>
      </c>
      <c r="B23" t="s">
        <v>1784</v>
      </c>
      <c r="F23" t="s">
        <v>317</v>
      </c>
      <c r="G23" t="s">
        <v>1781</v>
      </c>
      <c r="H23" t="s">
        <v>1785</v>
      </c>
      <c r="I23" t="s">
        <v>1783</v>
      </c>
    </row>
    <row r="24" spans="1:9">
      <c r="A24" t="s">
        <v>1284</v>
      </c>
      <c r="B24" t="s">
        <v>1786</v>
      </c>
      <c r="F24" t="s">
        <v>308</v>
      </c>
      <c r="G24" t="s">
        <v>1781</v>
      </c>
      <c r="H24" t="s">
        <v>1787</v>
      </c>
      <c r="I24" t="s">
        <v>1783</v>
      </c>
    </row>
    <row r="25" spans="1:9">
      <c r="A25" t="s">
        <v>1291</v>
      </c>
      <c r="B25" t="s">
        <v>1788</v>
      </c>
      <c r="F25" t="s">
        <v>299</v>
      </c>
      <c r="G25" t="s">
        <v>1781</v>
      </c>
      <c r="H25" t="s">
        <v>1789</v>
      </c>
      <c r="I25" t="s">
        <v>1783</v>
      </c>
    </row>
    <row r="26" spans="1:9">
      <c r="A26" t="s">
        <v>1298</v>
      </c>
      <c r="B26" t="s">
        <v>1790</v>
      </c>
      <c r="F26" t="s">
        <v>289</v>
      </c>
      <c r="G26" t="s">
        <v>1781</v>
      </c>
      <c r="H26" t="s">
        <v>1791</v>
      </c>
      <c r="I26" t="s">
        <v>1783</v>
      </c>
    </row>
    <row r="27" spans="1:9">
      <c r="A27" t="s">
        <v>1305</v>
      </c>
      <c r="B27" t="s">
        <v>1792</v>
      </c>
      <c r="F27" t="s">
        <v>280</v>
      </c>
      <c r="G27" t="s">
        <v>1781</v>
      </c>
      <c r="H27" t="s">
        <v>1793</v>
      </c>
      <c r="I27" t="s">
        <v>1794</v>
      </c>
    </row>
    <row r="28" spans="1:9">
      <c r="A28" t="s">
        <v>1312</v>
      </c>
      <c r="B28" t="s">
        <v>1795</v>
      </c>
      <c r="F28" t="s">
        <v>269</v>
      </c>
      <c r="G28" t="s">
        <v>1781</v>
      </c>
      <c r="H28" t="s">
        <v>1796</v>
      </c>
      <c r="I28" t="s">
        <v>1783</v>
      </c>
    </row>
    <row r="29" spans="1:9">
      <c r="A29" t="s">
        <v>1319</v>
      </c>
      <c r="B29" t="s">
        <v>1797</v>
      </c>
      <c r="F29" t="s">
        <v>259</v>
      </c>
      <c r="G29" t="s">
        <v>1781</v>
      </c>
      <c r="H29" t="s">
        <v>1798</v>
      </c>
      <c r="I29" t="s">
        <v>1783</v>
      </c>
    </row>
    <row r="30" spans="1:9">
      <c r="A30" t="s">
        <v>1582</v>
      </c>
      <c r="B30" t="s">
        <v>1799</v>
      </c>
      <c r="F30" t="s">
        <v>1800</v>
      </c>
      <c r="G30" t="s">
        <v>1781</v>
      </c>
      <c r="H30" t="s">
        <v>1801</v>
      </c>
      <c r="I30" t="s">
        <v>1783</v>
      </c>
    </row>
    <row r="31" spans="1:9">
      <c r="A31" t="s">
        <v>1588</v>
      </c>
      <c r="B31" t="s">
        <v>1802</v>
      </c>
      <c r="F31" t="s">
        <v>1803</v>
      </c>
      <c r="G31" t="s">
        <v>1781</v>
      </c>
      <c r="H31" t="s">
        <v>1804</v>
      </c>
      <c r="I31" t="s">
        <v>1783</v>
      </c>
    </row>
    <row r="32" spans="1:9">
      <c r="A32" t="s">
        <v>1206</v>
      </c>
      <c r="B32" t="s">
        <v>1805</v>
      </c>
      <c r="F32" t="s">
        <v>1806</v>
      </c>
      <c r="G32" t="s">
        <v>1733</v>
      </c>
      <c r="I32" t="s">
        <v>61</v>
      </c>
    </row>
    <row r="33" spans="1:9">
      <c r="A33" t="s">
        <v>1225</v>
      </c>
      <c r="B33" t="s">
        <v>1807</v>
      </c>
      <c r="F33" t="s">
        <v>327</v>
      </c>
      <c r="G33" t="s">
        <v>61</v>
      </c>
      <c r="H33" t="s">
        <v>1808</v>
      </c>
      <c r="I33" t="s">
        <v>61</v>
      </c>
    </row>
    <row r="34" spans="1:9">
      <c r="A34" t="s">
        <v>1231</v>
      </c>
      <c r="B34" t="s">
        <v>1809</v>
      </c>
      <c r="F34" t="s">
        <v>318</v>
      </c>
      <c r="G34" t="s">
        <v>61</v>
      </c>
      <c r="H34" t="s">
        <v>1810</v>
      </c>
      <c r="I34" t="s">
        <v>61</v>
      </c>
    </row>
    <row r="35" spans="1:9">
      <c r="A35" t="s">
        <v>1537</v>
      </c>
      <c r="B35" t="s">
        <v>1811</v>
      </c>
      <c r="F35" t="s">
        <v>1812</v>
      </c>
      <c r="G35" t="s">
        <v>61</v>
      </c>
      <c r="H35" t="s">
        <v>1813</v>
      </c>
      <c r="I35" t="s">
        <v>61</v>
      </c>
    </row>
    <row r="36" spans="1:9">
      <c r="A36" t="s">
        <v>1529</v>
      </c>
      <c r="B36" t="s">
        <v>1814</v>
      </c>
      <c r="F36" t="s">
        <v>1815</v>
      </c>
      <c r="G36" t="s">
        <v>61</v>
      </c>
      <c r="H36" t="s">
        <v>1816</v>
      </c>
      <c r="I36" t="s">
        <v>61</v>
      </c>
    </row>
    <row r="37" spans="1:9">
      <c r="A37" t="s">
        <v>1521</v>
      </c>
      <c r="B37" t="s">
        <v>1817</v>
      </c>
      <c r="F37" t="s">
        <v>1818</v>
      </c>
      <c r="G37" t="s">
        <v>1819</v>
      </c>
      <c r="H37" t="s">
        <v>1820</v>
      </c>
      <c r="I37" t="s">
        <v>1821</v>
      </c>
    </row>
    <row r="38" spans="1:9">
      <c r="A38" t="s">
        <v>1513</v>
      </c>
      <c r="B38" t="s">
        <v>1822</v>
      </c>
      <c r="F38" t="s">
        <v>1823</v>
      </c>
      <c r="G38" t="s">
        <v>1819</v>
      </c>
      <c r="H38" t="s">
        <v>1824</v>
      </c>
      <c r="I38" t="s">
        <v>1825</v>
      </c>
    </row>
    <row r="39" spans="1:9">
      <c r="A39" t="s">
        <v>1505</v>
      </c>
      <c r="B39" t="s">
        <v>1826</v>
      </c>
      <c r="F39" t="s">
        <v>1827</v>
      </c>
      <c r="G39" t="s">
        <v>1819</v>
      </c>
      <c r="H39" t="s">
        <v>1828</v>
      </c>
      <c r="I39" t="s">
        <v>1821</v>
      </c>
    </row>
    <row r="40" spans="1:9">
      <c r="A40" t="s">
        <v>1497</v>
      </c>
      <c r="B40" t="s">
        <v>1829</v>
      </c>
      <c r="F40" t="s">
        <v>1830</v>
      </c>
      <c r="G40" t="s">
        <v>1819</v>
      </c>
      <c r="H40" t="s">
        <v>1831</v>
      </c>
      <c r="I40" t="s">
        <v>1825</v>
      </c>
    </row>
    <row r="41" spans="1:9">
      <c r="A41" t="s">
        <v>1832</v>
      </c>
      <c r="B41" t="s">
        <v>1833</v>
      </c>
      <c r="F41" t="s">
        <v>1834</v>
      </c>
      <c r="G41" t="s">
        <v>1835</v>
      </c>
      <c r="H41" t="s">
        <v>1836</v>
      </c>
      <c r="I41" t="s">
        <v>1729</v>
      </c>
    </row>
    <row r="42" spans="1:9">
      <c r="A42" t="s">
        <v>1837</v>
      </c>
      <c r="B42" t="s">
        <v>1838</v>
      </c>
      <c r="F42" t="s">
        <v>1839</v>
      </c>
      <c r="G42" t="s">
        <v>1835</v>
      </c>
      <c r="H42" t="s">
        <v>1840</v>
      </c>
      <c r="I42" t="s">
        <v>1729</v>
      </c>
    </row>
    <row r="43" spans="1:9">
      <c r="A43" t="s">
        <v>1841</v>
      </c>
      <c r="B43" t="s">
        <v>1842</v>
      </c>
      <c r="F43" t="s">
        <v>1843</v>
      </c>
      <c r="G43" t="s">
        <v>1835</v>
      </c>
      <c r="H43" t="s">
        <v>1844</v>
      </c>
      <c r="I43" t="s">
        <v>1729</v>
      </c>
    </row>
    <row r="44" spans="1:9">
      <c r="A44" t="s">
        <v>1845</v>
      </c>
      <c r="B44" t="s">
        <v>1846</v>
      </c>
      <c r="F44" t="s">
        <v>1847</v>
      </c>
      <c r="G44" t="s">
        <v>1835</v>
      </c>
      <c r="H44" t="s">
        <v>1848</v>
      </c>
      <c r="I44" t="s">
        <v>1729</v>
      </c>
    </row>
    <row r="45" spans="1:9">
      <c r="A45" t="s">
        <v>1849</v>
      </c>
      <c r="B45" t="s">
        <v>1850</v>
      </c>
      <c r="F45" t="s">
        <v>1851</v>
      </c>
      <c r="G45" t="s">
        <v>1835</v>
      </c>
      <c r="H45" t="s">
        <v>1852</v>
      </c>
      <c r="I45" t="s">
        <v>1729</v>
      </c>
    </row>
    <row r="46" spans="1:9">
      <c r="A46" t="s">
        <v>1853</v>
      </c>
      <c r="B46" t="s">
        <v>1854</v>
      </c>
      <c r="F46" t="s">
        <v>1855</v>
      </c>
      <c r="G46" t="s">
        <v>1835</v>
      </c>
      <c r="H46" t="s">
        <v>1856</v>
      </c>
      <c r="I46" t="s">
        <v>1729</v>
      </c>
    </row>
    <row r="47" spans="1:9">
      <c r="A47" t="s">
        <v>1857</v>
      </c>
      <c r="B47" t="s">
        <v>1858</v>
      </c>
      <c r="F47" t="s">
        <v>1859</v>
      </c>
      <c r="G47" t="s">
        <v>61</v>
      </c>
    </row>
    <row r="48" spans="1:9">
      <c r="A48" t="s">
        <v>1860</v>
      </c>
      <c r="B48" t="s">
        <v>1861</v>
      </c>
      <c r="F48" t="s">
        <v>1862</v>
      </c>
      <c r="G48" t="s">
        <v>1733</v>
      </c>
      <c r="I48" t="s">
        <v>61</v>
      </c>
    </row>
    <row r="49" spans="1:9">
      <c r="A49" t="s">
        <v>1863</v>
      </c>
      <c r="B49" t="s">
        <v>1864</v>
      </c>
      <c r="F49" t="s">
        <v>1865</v>
      </c>
      <c r="G49" t="s">
        <v>1866</v>
      </c>
      <c r="H49" t="s">
        <v>1867</v>
      </c>
      <c r="I49" t="s">
        <v>1866</v>
      </c>
    </row>
    <row r="50" spans="1:9">
      <c r="A50" t="s">
        <v>1868</v>
      </c>
      <c r="B50" t="s">
        <v>1869</v>
      </c>
      <c r="F50" t="s">
        <v>59</v>
      </c>
      <c r="G50" t="s">
        <v>1819</v>
      </c>
      <c r="H50" t="s">
        <v>1731</v>
      </c>
      <c r="I50" t="s">
        <v>1729</v>
      </c>
    </row>
    <row r="51" spans="1:9">
      <c r="A51" t="s">
        <v>1870</v>
      </c>
      <c r="B51" t="s">
        <v>1871</v>
      </c>
      <c r="F51" t="s">
        <v>555</v>
      </c>
      <c r="G51" t="s">
        <v>1819</v>
      </c>
      <c r="H51" t="s">
        <v>1872</v>
      </c>
      <c r="I51" t="s">
        <v>1729</v>
      </c>
    </row>
    <row r="52" spans="1:9">
      <c r="A52" t="s">
        <v>1873</v>
      </c>
      <c r="B52" t="s">
        <v>1874</v>
      </c>
      <c r="F52" t="s">
        <v>1875</v>
      </c>
      <c r="G52" t="s">
        <v>1876</v>
      </c>
      <c r="H52" t="s">
        <v>1877</v>
      </c>
    </row>
    <row r="53" spans="1:9">
      <c r="A53" t="s">
        <v>1878</v>
      </c>
      <c r="B53" t="s">
        <v>1879</v>
      </c>
      <c r="F53" t="s">
        <v>1880</v>
      </c>
      <c r="G53" t="s">
        <v>1876</v>
      </c>
      <c r="H53" t="s">
        <v>1877</v>
      </c>
    </row>
    <row r="54" spans="1:9">
      <c r="A54" t="s">
        <v>1881</v>
      </c>
      <c r="B54" t="s">
        <v>1882</v>
      </c>
      <c r="F54" t="s">
        <v>232</v>
      </c>
      <c r="G54" t="s">
        <v>1883</v>
      </c>
      <c r="H54" t="s">
        <v>1884</v>
      </c>
      <c r="I54" t="s">
        <v>1783</v>
      </c>
    </row>
    <row r="55" spans="1:9">
      <c r="A55" t="s">
        <v>1616</v>
      </c>
      <c r="B55" t="s">
        <v>1885</v>
      </c>
      <c r="F55" t="s">
        <v>247</v>
      </c>
      <c r="G55" t="s">
        <v>1883</v>
      </c>
      <c r="H55" t="s">
        <v>1886</v>
      </c>
      <c r="I55" t="s">
        <v>1783</v>
      </c>
    </row>
    <row r="56" spans="1:9">
      <c r="A56" t="s">
        <v>1619</v>
      </c>
      <c r="B56" t="s">
        <v>1887</v>
      </c>
      <c r="F56" t="s">
        <v>1888</v>
      </c>
      <c r="G56" t="s">
        <v>1883</v>
      </c>
      <c r="H56" t="s">
        <v>1889</v>
      </c>
      <c r="I56" t="s">
        <v>1729</v>
      </c>
    </row>
    <row r="57" spans="1:9">
      <c r="A57" t="s">
        <v>1621</v>
      </c>
      <c r="B57" t="s">
        <v>1890</v>
      </c>
      <c r="F57" t="s">
        <v>217</v>
      </c>
      <c r="G57" t="s">
        <v>1883</v>
      </c>
      <c r="H57" t="s">
        <v>1891</v>
      </c>
      <c r="I57" t="s">
        <v>1783</v>
      </c>
    </row>
    <row r="58" spans="1:9">
      <c r="A58" t="s">
        <v>1623</v>
      </c>
      <c r="B58" t="s">
        <v>1892</v>
      </c>
      <c r="F58" t="s">
        <v>204</v>
      </c>
      <c r="G58" t="s">
        <v>1883</v>
      </c>
      <c r="H58" t="s">
        <v>1893</v>
      </c>
      <c r="I58" t="s">
        <v>1783</v>
      </c>
    </row>
    <row r="59" spans="1:9">
      <c r="A59" t="s">
        <v>1625</v>
      </c>
      <c r="B59" t="s">
        <v>1894</v>
      </c>
      <c r="F59" t="s">
        <v>264</v>
      </c>
      <c r="G59" t="s">
        <v>1883</v>
      </c>
      <c r="H59" t="s">
        <v>1895</v>
      </c>
      <c r="I59" t="s">
        <v>1783</v>
      </c>
    </row>
    <row r="60" spans="1:9">
      <c r="A60" t="s">
        <v>1627</v>
      </c>
      <c r="B60" t="s">
        <v>1896</v>
      </c>
      <c r="F60" t="s">
        <v>90</v>
      </c>
      <c r="G60" t="s">
        <v>1897</v>
      </c>
      <c r="H60" t="s">
        <v>1898</v>
      </c>
      <c r="I60" t="s">
        <v>1729</v>
      </c>
    </row>
    <row r="61" spans="1:9">
      <c r="A61" t="s">
        <v>1899</v>
      </c>
      <c r="B61" t="s">
        <v>1900</v>
      </c>
      <c r="F61" t="s">
        <v>106</v>
      </c>
      <c r="G61" t="s">
        <v>1897</v>
      </c>
      <c r="H61" t="s">
        <v>1901</v>
      </c>
      <c r="I61" t="s">
        <v>1729</v>
      </c>
    </row>
    <row r="62" spans="1:9">
      <c r="A62" t="s">
        <v>1902</v>
      </c>
      <c r="B62" t="s">
        <v>1900</v>
      </c>
      <c r="F62" t="s">
        <v>237</v>
      </c>
      <c r="G62" t="s">
        <v>1897</v>
      </c>
      <c r="H62" t="s">
        <v>1903</v>
      </c>
      <c r="I62" t="s">
        <v>1729</v>
      </c>
    </row>
    <row r="63" spans="1:9">
      <c r="A63" t="s">
        <v>1904</v>
      </c>
      <c r="B63" t="s">
        <v>1900</v>
      </c>
      <c r="F63" t="s">
        <v>249</v>
      </c>
      <c r="G63" t="s">
        <v>1897</v>
      </c>
      <c r="H63" t="s">
        <v>1905</v>
      </c>
      <c r="I63" t="s">
        <v>1729</v>
      </c>
    </row>
    <row r="64" spans="1:9">
      <c r="A64" t="s">
        <v>1906</v>
      </c>
      <c r="B64" t="s">
        <v>1900</v>
      </c>
      <c r="F64" t="s">
        <v>261</v>
      </c>
      <c r="G64" t="s">
        <v>1897</v>
      </c>
      <c r="H64" t="s">
        <v>1907</v>
      </c>
      <c r="I64" t="s">
        <v>1729</v>
      </c>
    </row>
    <row r="65" spans="1:9">
      <c r="A65" t="s">
        <v>1908</v>
      </c>
      <c r="B65" t="s">
        <v>1900</v>
      </c>
      <c r="F65" t="s">
        <v>271</v>
      </c>
      <c r="G65" t="s">
        <v>1897</v>
      </c>
      <c r="H65" t="s">
        <v>1909</v>
      </c>
      <c r="I65" t="s">
        <v>1729</v>
      </c>
    </row>
    <row r="66" spans="1:9">
      <c r="A66" t="s">
        <v>1910</v>
      </c>
      <c r="B66" t="s">
        <v>1900</v>
      </c>
      <c r="F66" t="s">
        <v>282</v>
      </c>
      <c r="G66" t="s">
        <v>1897</v>
      </c>
      <c r="H66" t="s">
        <v>1911</v>
      </c>
      <c r="I66" t="s">
        <v>1729</v>
      </c>
    </row>
    <row r="67" spans="1:9">
      <c r="A67" t="s">
        <v>1912</v>
      </c>
      <c r="B67" t="s">
        <v>1900</v>
      </c>
      <c r="F67" t="s">
        <v>291</v>
      </c>
      <c r="G67" t="s">
        <v>1897</v>
      </c>
      <c r="H67" t="s">
        <v>1913</v>
      </c>
      <c r="I67" t="s">
        <v>1729</v>
      </c>
    </row>
    <row r="68" spans="1:9">
      <c r="A68" t="s">
        <v>1914</v>
      </c>
      <c r="B68" t="s">
        <v>1900</v>
      </c>
      <c r="F68" t="s">
        <v>301</v>
      </c>
      <c r="G68" t="s">
        <v>1897</v>
      </c>
      <c r="H68" t="s">
        <v>1915</v>
      </c>
      <c r="I68" t="s">
        <v>1729</v>
      </c>
    </row>
    <row r="69" spans="1:9">
      <c r="A69" t="s">
        <v>1916</v>
      </c>
      <c r="B69" t="s">
        <v>1900</v>
      </c>
      <c r="F69" t="s">
        <v>310</v>
      </c>
      <c r="G69" t="s">
        <v>1897</v>
      </c>
      <c r="H69" t="s">
        <v>1917</v>
      </c>
      <c r="I69" t="s">
        <v>1729</v>
      </c>
    </row>
    <row r="70" spans="1:9">
      <c r="A70" t="s">
        <v>1918</v>
      </c>
      <c r="B70" t="s">
        <v>1900</v>
      </c>
      <c r="F70" t="s">
        <v>320</v>
      </c>
      <c r="G70" t="s">
        <v>1897</v>
      </c>
      <c r="H70" t="s">
        <v>1919</v>
      </c>
      <c r="I70" t="s">
        <v>1729</v>
      </c>
    </row>
    <row r="71" spans="1:9">
      <c r="A71" t="s">
        <v>1920</v>
      </c>
      <c r="B71" t="s">
        <v>1921</v>
      </c>
      <c r="F71" t="s">
        <v>329</v>
      </c>
      <c r="G71" t="s">
        <v>1897</v>
      </c>
      <c r="H71" t="s">
        <v>1922</v>
      </c>
      <c r="I71" t="s">
        <v>1729</v>
      </c>
    </row>
    <row r="72" spans="1:9">
      <c r="A72" t="s">
        <v>1923</v>
      </c>
      <c r="B72" t="s">
        <v>1924</v>
      </c>
      <c r="F72" t="s">
        <v>121</v>
      </c>
      <c r="G72" t="s">
        <v>1897</v>
      </c>
      <c r="H72" t="s">
        <v>1925</v>
      </c>
      <c r="I72" t="s">
        <v>1729</v>
      </c>
    </row>
    <row r="73" spans="1:9">
      <c r="A73" t="s">
        <v>1926</v>
      </c>
      <c r="B73" t="s">
        <v>1927</v>
      </c>
      <c r="F73" t="s">
        <v>339</v>
      </c>
      <c r="G73" t="s">
        <v>1897</v>
      </c>
      <c r="H73" t="s">
        <v>1928</v>
      </c>
      <c r="I73" t="s">
        <v>1729</v>
      </c>
    </row>
    <row r="74" spans="1:9">
      <c r="A74" t="s">
        <v>1929</v>
      </c>
      <c r="B74" t="s">
        <v>1930</v>
      </c>
      <c r="F74" t="s">
        <v>348</v>
      </c>
      <c r="G74" t="s">
        <v>1897</v>
      </c>
      <c r="H74" t="s">
        <v>1931</v>
      </c>
      <c r="I74" t="s">
        <v>1729</v>
      </c>
    </row>
    <row r="75" spans="1:9">
      <c r="A75" t="s">
        <v>1932</v>
      </c>
      <c r="B75" t="s">
        <v>1933</v>
      </c>
      <c r="F75" t="s">
        <v>355</v>
      </c>
      <c r="G75" t="s">
        <v>1897</v>
      </c>
      <c r="H75" t="s">
        <v>1934</v>
      </c>
      <c r="I75" t="s">
        <v>1729</v>
      </c>
    </row>
    <row r="76" spans="1:9">
      <c r="A76" t="s">
        <v>1935</v>
      </c>
      <c r="B76" t="s">
        <v>1936</v>
      </c>
      <c r="F76" t="s">
        <v>362</v>
      </c>
      <c r="G76" t="s">
        <v>1897</v>
      </c>
      <c r="H76" t="s">
        <v>1937</v>
      </c>
      <c r="I76" t="s">
        <v>1729</v>
      </c>
    </row>
    <row r="77" spans="1:9">
      <c r="A77" t="s">
        <v>1363</v>
      </c>
      <c r="B77" t="s">
        <v>1938</v>
      </c>
      <c r="F77" t="s">
        <v>368</v>
      </c>
      <c r="G77" t="s">
        <v>1897</v>
      </c>
      <c r="H77" t="s">
        <v>1939</v>
      </c>
      <c r="I77" t="s">
        <v>1729</v>
      </c>
    </row>
    <row r="78" spans="1:9">
      <c r="A78" t="s">
        <v>1940</v>
      </c>
      <c r="B78" t="s">
        <v>1941</v>
      </c>
      <c r="F78" t="s">
        <v>379</v>
      </c>
      <c r="G78" t="s">
        <v>1897</v>
      </c>
      <c r="H78" t="s">
        <v>1942</v>
      </c>
      <c r="I78" t="s">
        <v>1729</v>
      </c>
    </row>
    <row r="79" spans="1:9">
      <c r="A79" t="s">
        <v>854</v>
      </c>
      <c r="B79" t="s">
        <v>1943</v>
      </c>
      <c r="F79" t="s">
        <v>389</v>
      </c>
      <c r="G79" t="s">
        <v>1897</v>
      </c>
      <c r="H79" t="s">
        <v>1944</v>
      </c>
      <c r="I79" t="s">
        <v>1729</v>
      </c>
    </row>
    <row r="80" spans="1:9">
      <c r="A80" t="s">
        <v>1945</v>
      </c>
      <c r="B80" t="s">
        <v>1943</v>
      </c>
      <c r="F80" t="s">
        <v>399</v>
      </c>
      <c r="G80" t="s">
        <v>1897</v>
      </c>
      <c r="H80" t="s">
        <v>1946</v>
      </c>
      <c r="I80" t="s">
        <v>1729</v>
      </c>
    </row>
    <row r="81" spans="1:9">
      <c r="A81" t="s">
        <v>609</v>
      </c>
      <c r="B81" t="s">
        <v>1947</v>
      </c>
      <c r="F81" t="s">
        <v>407</v>
      </c>
      <c r="G81" t="s">
        <v>1897</v>
      </c>
      <c r="H81" t="s">
        <v>1948</v>
      </c>
      <c r="I81" t="s">
        <v>1729</v>
      </c>
    </row>
    <row r="82" spans="1:9">
      <c r="A82" t="s">
        <v>274</v>
      </c>
      <c r="B82" t="s">
        <v>1949</v>
      </c>
      <c r="F82" t="s">
        <v>414</v>
      </c>
      <c r="G82" t="s">
        <v>1897</v>
      </c>
      <c r="H82" t="s">
        <v>1950</v>
      </c>
      <c r="I82" t="s">
        <v>1729</v>
      </c>
    </row>
    <row r="83" spans="1:9">
      <c r="A83" t="s">
        <v>253</v>
      </c>
      <c r="B83" t="s">
        <v>1951</v>
      </c>
      <c r="F83" t="s">
        <v>135</v>
      </c>
      <c r="G83" t="s">
        <v>1897</v>
      </c>
      <c r="H83" t="s">
        <v>1952</v>
      </c>
      <c r="I83" t="s">
        <v>1729</v>
      </c>
    </row>
    <row r="84" spans="1:9">
      <c r="A84" t="s">
        <v>252</v>
      </c>
      <c r="B84" t="s">
        <v>1953</v>
      </c>
      <c r="F84" t="s">
        <v>421</v>
      </c>
      <c r="G84" t="s">
        <v>1897</v>
      </c>
      <c r="H84" t="s">
        <v>1954</v>
      </c>
      <c r="I84" t="s">
        <v>1729</v>
      </c>
    </row>
    <row r="85" spans="1:9">
      <c r="A85" t="s">
        <v>337</v>
      </c>
      <c r="B85" t="s">
        <v>1955</v>
      </c>
      <c r="F85" t="s">
        <v>430</v>
      </c>
      <c r="G85" t="s">
        <v>1897</v>
      </c>
      <c r="H85" t="s">
        <v>1956</v>
      </c>
      <c r="I85" t="s">
        <v>1729</v>
      </c>
    </row>
    <row r="86" spans="1:9">
      <c r="A86" t="s">
        <v>346</v>
      </c>
      <c r="B86" t="s">
        <v>1957</v>
      </c>
      <c r="F86" t="s">
        <v>440</v>
      </c>
      <c r="G86" t="s">
        <v>1897</v>
      </c>
      <c r="H86" t="s">
        <v>1958</v>
      </c>
      <c r="I86" t="s">
        <v>1729</v>
      </c>
    </row>
    <row r="87" spans="1:9">
      <c r="A87" t="s">
        <v>131</v>
      </c>
      <c r="B87" t="s">
        <v>1959</v>
      </c>
      <c r="F87" t="s">
        <v>448</v>
      </c>
      <c r="G87" t="s">
        <v>1897</v>
      </c>
      <c r="H87" t="s">
        <v>1960</v>
      </c>
      <c r="I87" t="s">
        <v>1729</v>
      </c>
    </row>
    <row r="88" spans="1:9">
      <c r="A88" t="s">
        <v>1961</v>
      </c>
      <c r="B88" t="s">
        <v>1962</v>
      </c>
      <c r="F88" t="s">
        <v>458</v>
      </c>
      <c r="G88" t="s">
        <v>1897</v>
      </c>
      <c r="H88" t="s">
        <v>1963</v>
      </c>
      <c r="I88" t="s">
        <v>1729</v>
      </c>
    </row>
    <row r="89" spans="1:9">
      <c r="A89" t="s">
        <v>1964</v>
      </c>
      <c r="B89" t="s">
        <v>1965</v>
      </c>
      <c r="F89" t="s">
        <v>467</v>
      </c>
      <c r="G89" t="s">
        <v>1897</v>
      </c>
      <c r="H89" t="s">
        <v>1966</v>
      </c>
      <c r="I89" t="s">
        <v>1729</v>
      </c>
    </row>
    <row r="90" spans="1:9">
      <c r="A90" t="s">
        <v>1967</v>
      </c>
      <c r="B90" t="s">
        <v>1968</v>
      </c>
      <c r="F90" t="s">
        <v>475</v>
      </c>
      <c r="G90" t="s">
        <v>1897</v>
      </c>
      <c r="H90" t="s">
        <v>1969</v>
      </c>
      <c r="I90" t="s">
        <v>1729</v>
      </c>
    </row>
    <row r="91" spans="1:9">
      <c r="A91" t="s">
        <v>1970</v>
      </c>
      <c r="B91" t="s">
        <v>1971</v>
      </c>
      <c r="F91" t="s">
        <v>483</v>
      </c>
      <c r="G91" t="s">
        <v>1897</v>
      </c>
      <c r="H91" t="s">
        <v>1972</v>
      </c>
      <c r="I91" t="s">
        <v>1729</v>
      </c>
    </row>
    <row r="92" spans="1:9">
      <c r="A92" t="s">
        <v>1973</v>
      </c>
      <c r="B92" t="s">
        <v>1974</v>
      </c>
      <c r="F92" t="s">
        <v>492</v>
      </c>
      <c r="G92" t="s">
        <v>1897</v>
      </c>
      <c r="H92" t="s">
        <v>1975</v>
      </c>
      <c r="I92" t="s">
        <v>1729</v>
      </c>
    </row>
    <row r="93" spans="1:9">
      <c r="A93" t="s">
        <v>1976</v>
      </c>
      <c r="B93" t="s">
        <v>1977</v>
      </c>
      <c r="F93" t="s">
        <v>500</v>
      </c>
      <c r="G93" t="s">
        <v>1897</v>
      </c>
      <c r="H93" t="s">
        <v>1978</v>
      </c>
      <c r="I93" t="s">
        <v>1729</v>
      </c>
    </row>
    <row r="94" spans="1:9">
      <c r="A94" t="s">
        <v>1979</v>
      </c>
      <c r="B94" t="s">
        <v>1980</v>
      </c>
      <c r="F94" t="s">
        <v>149</v>
      </c>
      <c r="G94" t="s">
        <v>1897</v>
      </c>
      <c r="H94" t="s">
        <v>1981</v>
      </c>
      <c r="I94" t="s">
        <v>1729</v>
      </c>
    </row>
    <row r="95" spans="1:9">
      <c r="F95" t="s">
        <v>508</v>
      </c>
      <c r="G95" t="s">
        <v>1897</v>
      </c>
      <c r="H95" t="s">
        <v>1982</v>
      </c>
      <c r="I95" t="s">
        <v>1729</v>
      </c>
    </row>
    <row r="96" spans="1:9">
      <c r="F96" t="s">
        <v>516</v>
      </c>
      <c r="G96" t="s">
        <v>1897</v>
      </c>
      <c r="H96" t="s">
        <v>1983</v>
      </c>
      <c r="I96" t="s">
        <v>1729</v>
      </c>
    </row>
    <row r="97" spans="6:9">
      <c r="F97" t="s">
        <v>524</v>
      </c>
      <c r="G97" t="s">
        <v>1897</v>
      </c>
      <c r="H97" t="s">
        <v>1984</v>
      </c>
      <c r="I97" t="s">
        <v>1729</v>
      </c>
    </row>
    <row r="98" spans="6:9">
      <c r="F98" t="s">
        <v>533</v>
      </c>
      <c r="G98" t="s">
        <v>1897</v>
      </c>
      <c r="H98" t="s">
        <v>1985</v>
      </c>
      <c r="I98" t="s">
        <v>1729</v>
      </c>
    </row>
    <row r="99" spans="6:9">
      <c r="F99" t="s">
        <v>541</v>
      </c>
      <c r="G99" t="s">
        <v>1897</v>
      </c>
      <c r="H99" t="s">
        <v>1986</v>
      </c>
      <c r="I99" t="s">
        <v>1729</v>
      </c>
    </row>
    <row r="100" spans="6:9">
      <c r="F100" t="s">
        <v>549</v>
      </c>
      <c r="G100" t="s">
        <v>1897</v>
      </c>
      <c r="H100" t="s">
        <v>1987</v>
      </c>
      <c r="I100" t="s">
        <v>1729</v>
      </c>
    </row>
    <row r="101" spans="6:9">
      <c r="F101" t="s">
        <v>557</v>
      </c>
      <c r="G101" t="s">
        <v>1897</v>
      </c>
      <c r="H101" t="s">
        <v>1988</v>
      </c>
      <c r="I101" t="s">
        <v>1729</v>
      </c>
    </row>
    <row r="102" spans="6:9">
      <c r="F102" t="s">
        <v>565</v>
      </c>
      <c r="G102" t="s">
        <v>1897</v>
      </c>
      <c r="H102" t="s">
        <v>1989</v>
      </c>
      <c r="I102" t="s">
        <v>1729</v>
      </c>
    </row>
    <row r="103" spans="6:9">
      <c r="F103" t="s">
        <v>573</v>
      </c>
      <c r="G103" t="s">
        <v>1897</v>
      </c>
      <c r="H103" t="s">
        <v>1990</v>
      </c>
      <c r="I103" t="s">
        <v>1729</v>
      </c>
    </row>
    <row r="104" spans="6:9">
      <c r="F104" t="s">
        <v>580</v>
      </c>
      <c r="G104" t="s">
        <v>1897</v>
      </c>
      <c r="H104" t="s">
        <v>1991</v>
      </c>
      <c r="I104" t="s">
        <v>1729</v>
      </c>
    </row>
    <row r="105" spans="6:9">
      <c r="F105" t="s">
        <v>165</v>
      </c>
      <c r="G105" t="s">
        <v>1897</v>
      </c>
      <c r="H105" t="s">
        <v>1992</v>
      </c>
      <c r="I105" t="s">
        <v>1729</v>
      </c>
    </row>
    <row r="106" spans="6:9">
      <c r="F106" t="s">
        <v>589</v>
      </c>
      <c r="G106" t="s">
        <v>1897</v>
      </c>
      <c r="H106" t="s">
        <v>1993</v>
      </c>
      <c r="I106" t="s">
        <v>1729</v>
      </c>
    </row>
    <row r="107" spans="6:9">
      <c r="F107" t="s">
        <v>598</v>
      </c>
      <c r="G107" t="s">
        <v>1897</v>
      </c>
      <c r="H107" t="s">
        <v>1994</v>
      </c>
      <c r="I107" t="s">
        <v>1729</v>
      </c>
    </row>
    <row r="108" spans="6:9">
      <c r="F108" t="s">
        <v>605</v>
      </c>
      <c r="G108" t="s">
        <v>1897</v>
      </c>
      <c r="H108" t="s">
        <v>1995</v>
      </c>
      <c r="I108" t="s">
        <v>1729</v>
      </c>
    </row>
    <row r="109" spans="6:9">
      <c r="F109" t="s">
        <v>615</v>
      </c>
      <c r="G109" t="s">
        <v>1897</v>
      </c>
      <c r="H109" t="s">
        <v>1996</v>
      </c>
      <c r="I109" t="s">
        <v>1729</v>
      </c>
    </row>
    <row r="110" spans="6:9">
      <c r="F110" t="s">
        <v>622</v>
      </c>
      <c r="G110" t="s">
        <v>1897</v>
      </c>
      <c r="H110" t="s">
        <v>1997</v>
      </c>
      <c r="I110" t="s">
        <v>1729</v>
      </c>
    </row>
    <row r="111" spans="6:9">
      <c r="F111" t="s">
        <v>629</v>
      </c>
      <c r="G111" t="s">
        <v>1897</v>
      </c>
      <c r="H111" t="s">
        <v>1998</v>
      </c>
      <c r="I111" t="s">
        <v>1729</v>
      </c>
    </row>
    <row r="112" spans="6:9">
      <c r="F112" t="s">
        <v>636</v>
      </c>
      <c r="G112" t="s">
        <v>1897</v>
      </c>
      <c r="H112" t="s">
        <v>1999</v>
      </c>
      <c r="I112" t="s">
        <v>1729</v>
      </c>
    </row>
    <row r="113" spans="6:9">
      <c r="F113" t="s">
        <v>642</v>
      </c>
      <c r="G113" t="s">
        <v>1897</v>
      </c>
      <c r="H113" t="s">
        <v>2000</v>
      </c>
      <c r="I113" t="s">
        <v>1729</v>
      </c>
    </row>
    <row r="114" spans="6:9">
      <c r="F114" t="s">
        <v>648</v>
      </c>
      <c r="G114" t="s">
        <v>1897</v>
      </c>
      <c r="H114" t="s">
        <v>2001</v>
      </c>
      <c r="I114" t="s">
        <v>1729</v>
      </c>
    </row>
    <row r="115" spans="6:9">
      <c r="F115" t="s">
        <v>655</v>
      </c>
      <c r="G115" t="s">
        <v>1897</v>
      </c>
      <c r="H115" t="s">
        <v>2002</v>
      </c>
      <c r="I115" t="s">
        <v>1729</v>
      </c>
    </row>
    <row r="116" spans="6:9">
      <c r="F116" t="s">
        <v>179</v>
      </c>
      <c r="G116" t="s">
        <v>1897</v>
      </c>
      <c r="H116" t="s">
        <v>2003</v>
      </c>
      <c r="I116" t="s">
        <v>1729</v>
      </c>
    </row>
    <row r="117" spans="6:9">
      <c r="F117" t="s">
        <v>662</v>
      </c>
      <c r="G117" t="s">
        <v>1897</v>
      </c>
      <c r="H117" t="s">
        <v>2004</v>
      </c>
      <c r="I117" t="s">
        <v>1729</v>
      </c>
    </row>
    <row r="118" spans="6:9">
      <c r="F118" t="s">
        <v>671</v>
      </c>
      <c r="G118" t="s">
        <v>1897</v>
      </c>
      <c r="H118" t="s">
        <v>2005</v>
      </c>
      <c r="I118" t="s">
        <v>1729</v>
      </c>
    </row>
    <row r="119" spans="6:9">
      <c r="F119" t="s">
        <v>680</v>
      </c>
      <c r="G119" t="s">
        <v>1897</v>
      </c>
      <c r="H119" t="s">
        <v>2006</v>
      </c>
      <c r="I119" t="s">
        <v>1729</v>
      </c>
    </row>
    <row r="120" spans="6:9">
      <c r="F120" t="s">
        <v>688</v>
      </c>
      <c r="G120" t="s">
        <v>1897</v>
      </c>
      <c r="H120" t="s">
        <v>2007</v>
      </c>
      <c r="I120" t="s">
        <v>1729</v>
      </c>
    </row>
    <row r="121" spans="6:9">
      <c r="F121" t="s">
        <v>695</v>
      </c>
      <c r="G121" t="s">
        <v>1897</v>
      </c>
      <c r="H121" t="s">
        <v>2008</v>
      </c>
      <c r="I121" t="s">
        <v>1729</v>
      </c>
    </row>
    <row r="122" spans="6:9">
      <c r="F122" t="s">
        <v>701</v>
      </c>
      <c r="G122" t="s">
        <v>1897</v>
      </c>
      <c r="H122" t="s">
        <v>2009</v>
      </c>
      <c r="I122" t="s">
        <v>1729</v>
      </c>
    </row>
    <row r="123" spans="6:9">
      <c r="F123" t="s">
        <v>709</v>
      </c>
      <c r="G123" t="s">
        <v>1897</v>
      </c>
      <c r="H123" t="s">
        <v>2010</v>
      </c>
      <c r="I123" t="s">
        <v>1729</v>
      </c>
    </row>
    <row r="124" spans="6:9">
      <c r="F124" t="s">
        <v>717</v>
      </c>
      <c r="G124" t="s">
        <v>1897</v>
      </c>
      <c r="H124" t="s">
        <v>2011</v>
      </c>
      <c r="I124" t="s">
        <v>1729</v>
      </c>
    </row>
    <row r="125" spans="6:9">
      <c r="F125" t="s">
        <v>725</v>
      </c>
      <c r="G125" t="s">
        <v>1897</v>
      </c>
      <c r="H125" t="s">
        <v>2012</v>
      </c>
      <c r="I125" t="s">
        <v>1729</v>
      </c>
    </row>
    <row r="126" spans="6:9">
      <c r="F126" t="s">
        <v>733</v>
      </c>
      <c r="G126" t="s">
        <v>1897</v>
      </c>
      <c r="H126" t="s">
        <v>2013</v>
      </c>
      <c r="I126" t="s">
        <v>1729</v>
      </c>
    </row>
    <row r="127" spans="6:9">
      <c r="F127" t="s">
        <v>194</v>
      </c>
      <c r="G127" t="s">
        <v>1897</v>
      </c>
      <c r="H127" t="s">
        <v>2014</v>
      </c>
      <c r="I127" t="s">
        <v>1729</v>
      </c>
    </row>
    <row r="128" spans="6:9">
      <c r="F128" t="s">
        <v>740</v>
      </c>
      <c r="G128" t="s">
        <v>1897</v>
      </c>
      <c r="H128" t="s">
        <v>2015</v>
      </c>
      <c r="I128" t="s">
        <v>1729</v>
      </c>
    </row>
    <row r="129" spans="6:9">
      <c r="F129" t="s">
        <v>748</v>
      </c>
      <c r="G129" t="s">
        <v>1897</v>
      </c>
      <c r="H129" t="s">
        <v>2016</v>
      </c>
      <c r="I129" t="s">
        <v>1729</v>
      </c>
    </row>
    <row r="130" spans="6:9">
      <c r="F130" t="s">
        <v>754</v>
      </c>
      <c r="G130" t="s">
        <v>1897</v>
      </c>
      <c r="H130" t="s">
        <v>2017</v>
      </c>
      <c r="I130" t="s">
        <v>1729</v>
      </c>
    </row>
    <row r="131" spans="6:9">
      <c r="F131" t="s">
        <v>761</v>
      </c>
      <c r="G131" t="s">
        <v>1897</v>
      </c>
      <c r="H131" t="s">
        <v>2018</v>
      </c>
      <c r="I131" t="s">
        <v>1729</v>
      </c>
    </row>
    <row r="132" spans="6:9">
      <c r="F132" t="s">
        <v>769</v>
      </c>
      <c r="G132" t="s">
        <v>1897</v>
      </c>
      <c r="H132" t="s">
        <v>2019</v>
      </c>
      <c r="I132" t="s">
        <v>1729</v>
      </c>
    </row>
    <row r="133" spans="6:9">
      <c r="F133" t="s">
        <v>777</v>
      </c>
      <c r="G133" t="s">
        <v>1897</v>
      </c>
      <c r="H133" t="s">
        <v>2020</v>
      </c>
      <c r="I133" t="s">
        <v>1729</v>
      </c>
    </row>
    <row r="134" spans="6:9">
      <c r="F134" t="s">
        <v>785</v>
      </c>
      <c r="G134" t="s">
        <v>1897</v>
      </c>
      <c r="H134" t="s">
        <v>2021</v>
      </c>
      <c r="I134" t="s">
        <v>1729</v>
      </c>
    </row>
    <row r="135" spans="6:9">
      <c r="F135" t="s">
        <v>793</v>
      </c>
      <c r="G135" t="s">
        <v>1897</v>
      </c>
      <c r="H135" t="s">
        <v>2022</v>
      </c>
      <c r="I135" t="s">
        <v>1729</v>
      </c>
    </row>
    <row r="136" spans="6:9">
      <c r="F136" t="s">
        <v>801</v>
      </c>
      <c r="G136" t="s">
        <v>1897</v>
      </c>
      <c r="H136" t="s">
        <v>2023</v>
      </c>
      <c r="I136" t="s">
        <v>1729</v>
      </c>
    </row>
    <row r="137" spans="6:9">
      <c r="F137" t="s">
        <v>811</v>
      </c>
      <c r="G137" t="s">
        <v>1897</v>
      </c>
      <c r="H137" t="s">
        <v>2024</v>
      </c>
      <c r="I137" t="s">
        <v>1729</v>
      </c>
    </row>
    <row r="138" spans="6:9">
      <c r="F138" t="s">
        <v>208</v>
      </c>
      <c r="G138" t="s">
        <v>1897</v>
      </c>
      <c r="H138" t="s">
        <v>2025</v>
      </c>
      <c r="I138" t="s">
        <v>1729</v>
      </c>
    </row>
    <row r="139" spans="6:9">
      <c r="F139" t="s">
        <v>822</v>
      </c>
      <c r="G139" t="s">
        <v>1897</v>
      </c>
      <c r="H139" t="s">
        <v>2026</v>
      </c>
      <c r="I139" t="s">
        <v>1729</v>
      </c>
    </row>
    <row r="140" spans="6:9">
      <c r="F140" t="s">
        <v>831</v>
      </c>
      <c r="G140" t="s">
        <v>1897</v>
      </c>
      <c r="H140" t="s">
        <v>2027</v>
      </c>
      <c r="I140" t="s">
        <v>1729</v>
      </c>
    </row>
    <row r="141" spans="6:9">
      <c r="F141" t="s">
        <v>841</v>
      </c>
      <c r="G141" t="s">
        <v>1897</v>
      </c>
      <c r="H141" t="s">
        <v>2028</v>
      </c>
      <c r="I141" t="s">
        <v>1729</v>
      </c>
    </row>
    <row r="142" spans="6:9">
      <c r="F142" t="s">
        <v>851</v>
      </c>
      <c r="G142" t="s">
        <v>1897</v>
      </c>
      <c r="H142" t="s">
        <v>2029</v>
      </c>
      <c r="I142" t="s">
        <v>1729</v>
      </c>
    </row>
    <row r="143" spans="6:9">
      <c r="F143" t="s">
        <v>861</v>
      </c>
      <c r="G143" t="s">
        <v>1897</v>
      </c>
      <c r="H143" t="s">
        <v>2030</v>
      </c>
      <c r="I143" t="s">
        <v>1729</v>
      </c>
    </row>
    <row r="144" spans="6:9">
      <c r="F144" t="s">
        <v>868</v>
      </c>
      <c r="G144" t="s">
        <v>1897</v>
      </c>
      <c r="H144" t="s">
        <v>2031</v>
      </c>
      <c r="I144" t="s">
        <v>1729</v>
      </c>
    </row>
    <row r="145" spans="6:9">
      <c r="F145" t="s">
        <v>876</v>
      </c>
      <c r="G145" t="s">
        <v>1897</v>
      </c>
      <c r="H145" t="s">
        <v>2032</v>
      </c>
      <c r="I145" t="s">
        <v>1729</v>
      </c>
    </row>
    <row r="146" spans="6:9">
      <c r="F146" t="s">
        <v>883</v>
      </c>
      <c r="G146" t="s">
        <v>1897</v>
      </c>
      <c r="H146" t="s">
        <v>2033</v>
      </c>
      <c r="I146" t="s">
        <v>1729</v>
      </c>
    </row>
    <row r="147" spans="6:9">
      <c r="F147" t="s">
        <v>890</v>
      </c>
      <c r="G147" t="s">
        <v>1897</v>
      </c>
      <c r="H147" t="s">
        <v>2034</v>
      </c>
      <c r="I147" t="s">
        <v>1729</v>
      </c>
    </row>
    <row r="148" spans="6:9">
      <c r="F148" t="s">
        <v>895</v>
      </c>
      <c r="G148" t="s">
        <v>1897</v>
      </c>
      <c r="H148" t="s">
        <v>2035</v>
      </c>
      <c r="I148" t="s">
        <v>1729</v>
      </c>
    </row>
    <row r="149" spans="6:9">
      <c r="F149" t="s">
        <v>222</v>
      </c>
      <c r="G149" t="s">
        <v>1897</v>
      </c>
      <c r="H149" t="s">
        <v>2036</v>
      </c>
      <c r="I149" t="s">
        <v>1729</v>
      </c>
    </row>
    <row r="150" spans="6:9">
      <c r="F150" t="s">
        <v>2037</v>
      </c>
      <c r="G150" t="s">
        <v>1876</v>
      </c>
      <c r="H150" t="s">
        <v>1877</v>
      </c>
    </row>
    <row r="151" spans="6:9">
      <c r="F151" t="s">
        <v>2038</v>
      </c>
      <c r="G151" t="s">
        <v>1876</v>
      </c>
      <c r="H151" t="s">
        <v>1877</v>
      </c>
    </row>
    <row r="152" spans="6:9">
      <c r="F152" t="s">
        <v>2039</v>
      </c>
      <c r="G152" t="s">
        <v>1876</v>
      </c>
      <c r="H152" t="s">
        <v>2040</v>
      </c>
      <c r="I152" t="s">
        <v>1729</v>
      </c>
    </row>
    <row r="153" spans="6:9">
      <c r="F153" t="s">
        <v>1421</v>
      </c>
      <c r="G153" t="s">
        <v>2041</v>
      </c>
      <c r="H153" t="s">
        <v>2042</v>
      </c>
      <c r="I153" t="s">
        <v>1729</v>
      </c>
    </row>
    <row r="154" spans="6:9">
      <c r="F154" t="s">
        <v>1569</v>
      </c>
      <c r="G154" t="s">
        <v>2041</v>
      </c>
      <c r="H154" t="s">
        <v>2043</v>
      </c>
      <c r="I154" t="s">
        <v>1729</v>
      </c>
    </row>
    <row r="155" spans="6:9">
      <c r="F155" t="s">
        <v>1481</v>
      </c>
      <c r="G155" t="s">
        <v>2041</v>
      </c>
      <c r="H155" t="s">
        <v>2044</v>
      </c>
      <c r="I155" t="s">
        <v>1729</v>
      </c>
    </row>
    <row r="156" spans="6:9">
      <c r="F156" t="s">
        <v>1305</v>
      </c>
      <c r="G156" t="s">
        <v>2041</v>
      </c>
      <c r="H156" t="s">
        <v>2045</v>
      </c>
      <c r="I156" t="s">
        <v>1729</v>
      </c>
    </row>
    <row r="157" spans="6:9">
      <c r="F157" t="s">
        <v>1312</v>
      </c>
      <c r="G157" t="s">
        <v>2041</v>
      </c>
      <c r="H157" t="s">
        <v>2046</v>
      </c>
      <c r="I157" t="s">
        <v>1729</v>
      </c>
    </row>
    <row r="158" spans="6:9">
      <c r="F158" t="s">
        <v>1319</v>
      </c>
      <c r="G158" t="s">
        <v>2041</v>
      </c>
      <c r="H158" t="s">
        <v>2047</v>
      </c>
      <c r="I158" t="s">
        <v>1729</v>
      </c>
    </row>
    <row r="159" spans="6:9">
      <c r="F159" t="s">
        <v>1582</v>
      </c>
      <c r="G159" t="s">
        <v>2041</v>
      </c>
      <c r="H159" t="s">
        <v>2048</v>
      </c>
      <c r="I159" t="s">
        <v>1729</v>
      </c>
    </row>
    <row r="160" spans="6:9">
      <c r="F160" t="s">
        <v>1588</v>
      </c>
      <c r="G160" t="s">
        <v>2041</v>
      </c>
      <c r="H160" t="s">
        <v>2049</v>
      </c>
      <c r="I160" t="s">
        <v>1729</v>
      </c>
    </row>
    <row r="161" spans="6:9">
      <c r="F161" t="s">
        <v>1206</v>
      </c>
      <c r="G161" t="s">
        <v>2041</v>
      </c>
      <c r="H161" t="s">
        <v>2050</v>
      </c>
      <c r="I161" t="s">
        <v>1729</v>
      </c>
    </row>
    <row r="162" spans="6:9">
      <c r="F162" t="s">
        <v>1225</v>
      </c>
      <c r="G162" t="s">
        <v>2041</v>
      </c>
      <c r="H162" t="s">
        <v>2051</v>
      </c>
      <c r="I162" t="s">
        <v>1729</v>
      </c>
    </row>
    <row r="163" spans="6:9">
      <c r="F163" t="s">
        <v>1231</v>
      </c>
      <c r="G163" t="s">
        <v>2041</v>
      </c>
      <c r="H163" t="s">
        <v>2052</v>
      </c>
      <c r="I163" t="s">
        <v>1729</v>
      </c>
    </row>
    <row r="164" spans="6:9">
      <c r="F164" t="s">
        <v>1537</v>
      </c>
      <c r="G164" t="s">
        <v>2041</v>
      </c>
      <c r="H164" t="s">
        <v>2053</v>
      </c>
      <c r="I164" t="s">
        <v>1729</v>
      </c>
    </row>
    <row r="165" spans="6:9">
      <c r="F165" t="s">
        <v>1529</v>
      </c>
      <c r="G165" t="s">
        <v>2041</v>
      </c>
      <c r="H165" t="s">
        <v>2054</v>
      </c>
      <c r="I165" t="s">
        <v>1729</v>
      </c>
    </row>
    <row r="166" spans="6:9">
      <c r="F166" t="s">
        <v>1576</v>
      </c>
      <c r="G166" t="s">
        <v>2041</v>
      </c>
      <c r="H166" t="s">
        <v>2055</v>
      </c>
      <c r="I166" t="s">
        <v>1729</v>
      </c>
    </row>
    <row r="167" spans="6:9">
      <c r="F167" t="s">
        <v>1521</v>
      </c>
      <c r="G167" t="s">
        <v>2041</v>
      </c>
      <c r="H167" t="s">
        <v>2056</v>
      </c>
      <c r="I167" t="s">
        <v>1729</v>
      </c>
    </row>
    <row r="168" spans="6:9">
      <c r="F168" t="s">
        <v>1513</v>
      </c>
      <c r="G168" t="s">
        <v>2041</v>
      </c>
      <c r="H168" t="s">
        <v>2057</v>
      </c>
      <c r="I168" t="s">
        <v>1729</v>
      </c>
    </row>
    <row r="169" spans="6:9">
      <c r="F169" t="s">
        <v>1505</v>
      </c>
      <c r="G169" t="s">
        <v>2041</v>
      </c>
      <c r="H169" t="s">
        <v>2058</v>
      </c>
      <c r="I169" t="s">
        <v>1729</v>
      </c>
    </row>
    <row r="170" spans="6:9">
      <c r="F170" t="s">
        <v>1497</v>
      </c>
      <c r="G170" t="s">
        <v>2041</v>
      </c>
      <c r="H170" t="s">
        <v>2059</v>
      </c>
      <c r="I170" t="s">
        <v>1729</v>
      </c>
    </row>
    <row r="171" spans="6:9">
      <c r="F171" t="s">
        <v>1561</v>
      </c>
      <c r="G171" t="s">
        <v>2041</v>
      </c>
      <c r="H171" t="s">
        <v>2060</v>
      </c>
      <c r="I171" t="s">
        <v>1729</v>
      </c>
    </row>
    <row r="172" spans="6:9">
      <c r="F172" t="s">
        <v>1489</v>
      </c>
      <c r="G172" t="s">
        <v>2041</v>
      </c>
      <c r="H172" t="s">
        <v>2061</v>
      </c>
      <c r="I172" t="s">
        <v>1729</v>
      </c>
    </row>
    <row r="173" spans="6:9">
      <c r="F173" t="s">
        <v>1270</v>
      </c>
      <c r="G173" t="s">
        <v>2041</v>
      </c>
      <c r="H173" t="s">
        <v>2062</v>
      </c>
      <c r="I173" t="s">
        <v>1729</v>
      </c>
    </row>
    <row r="174" spans="6:9">
      <c r="F174" t="s">
        <v>1277</v>
      </c>
      <c r="G174" t="s">
        <v>2041</v>
      </c>
      <c r="H174" t="s">
        <v>2063</v>
      </c>
      <c r="I174" t="s">
        <v>1729</v>
      </c>
    </row>
    <row r="175" spans="6:9">
      <c r="F175" t="s">
        <v>1284</v>
      </c>
      <c r="G175" t="s">
        <v>2041</v>
      </c>
      <c r="H175" t="s">
        <v>2064</v>
      </c>
      <c r="I175" t="s">
        <v>1729</v>
      </c>
    </row>
    <row r="176" spans="6:9">
      <c r="F176" t="s">
        <v>1291</v>
      </c>
      <c r="G176" t="s">
        <v>2041</v>
      </c>
      <c r="H176" t="s">
        <v>2065</v>
      </c>
      <c r="I176" t="s">
        <v>1729</v>
      </c>
    </row>
    <row r="177" spans="6:9">
      <c r="F177" t="s">
        <v>1298</v>
      </c>
      <c r="G177" t="s">
        <v>2041</v>
      </c>
      <c r="H177" t="s">
        <v>2066</v>
      </c>
      <c r="I177" t="s">
        <v>1729</v>
      </c>
    </row>
    <row r="178" spans="6:9">
      <c r="F178" t="s">
        <v>1414</v>
      </c>
      <c r="G178" t="s">
        <v>2041</v>
      </c>
      <c r="H178" t="s">
        <v>2067</v>
      </c>
      <c r="I178" t="s">
        <v>1729</v>
      </c>
    </row>
    <row r="179" spans="6:9">
      <c r="F179" t="s">
        <v>1545</v>
      </c>
      <c r="G179" t="s">
        <v>2041</v>
      </c>
      <c r="H179" t="s">
        <v>2068</v>
      </c>
      <c r="I179" t="s">
        <v>1729</v>
      </c>
    </row>
    <row r="180" spans="6:9">
      <c r="F180" t="s">
        <v>1427</v>
      </c>
      <c r="G180" t="s">
        <v>2041</v>
      </c>
      <c r="H180" t="s">
        <v>2069</v>
      </c>
      <c r="I180" t="s">
        <v>1729</v>
      </c>
    </row>
    <row r="181" spans="6:9">
      <c r="F181" t="s">
        <v>809</v>
      </c>
      <c r="G181" t="s">
        <v>2070</v>
      </c>
      <c r="H181" t="s">
        <v>2071</v>
      </c>
      <c r="I181" t="s">
        <v>1729</v>
      </c>
    </row>
    <row r="182" spans="6:9">
      <c r="F182" t="s">
        <v>820</v>
      </c>
      <c r="G182" t="s">
        <v>2070</v>
      </c>
      <c r="H182" t="s">
        <v>2072</v>
      </c>
      <c r="I182" t="s">
        <v>1729</v>
      </c>
    </row>
    <row r="183" spans="6:9">
      <c r="F183" t="s">
        <v>839</v>
      </c>
      <c r="G183" t="s">
        <v>2070</v>
      </c>
      <c r="H183" t="s">
        <v>2073</v>
      </c>
      <c r="I183" t="s">
        <v>1729</v>
      </c>
    </row>
    <row r="184" spans="6:9">
      <c r="F184" t="s">
        <v>849</v>
      </c>
      <c r="G184" t="s">
        <v>2070</v>
      </c>
      <c r="H184" t="s">
        <v>2074</v>
      </c>
      <c r="I184" t="s">
        <v>1729</v>
      </c>
    </row>
    <row r="185" spans="6:9">
      <c r="F185" t="s">
        <v>829</v>
      </c>
      <c r="G185" t="s">
        <v>2070</v>
      </c>
      <c r="H185" t="s">
        <v>2075</v>
      </c>
      <c r="I185" t="s">
        <v>1729</v>
      </c>
    </row>
    <row r="186" spans="6:9">
      <c r="F186" t="s">
        <v>1407</v>
      </c>
      <c r="G186" t="s">
        <v>2041</v>
      </c>
      <c r="H186" t="s">
        <v>2076</v>
      </c>
      <c r="I186" t="s">
        <v>1729</v>
      </c>
    </row>
    <row r="187" spans="6:9">
      <c r="F187" t="s">
        <v>2077</v>
      </c>
      <c r="G187" t="s">
        <v>2070</v>
      </c>
      <c r="H187" t="s">
        <v>2078</v>
      </c>
      <c r="I187" t="s">
        <v>1729</v>
      </c>
    </row>
    <row r="188" spans="6:9">
      <c r="F188" t="s">
        <v>824</v>
      </c>
      <c r="G188" t="s">
        <v>2070</v>
      </c>
      <c r="H188" t="s">
        <v>2079</v>
      </c>
      <c r="I188" t="s">
        <v>1729</v>
      </c>
    </row>
    <row r="189" spans="6:9">
      <c r="F189" t="s">
        <v>2080</v>
      </c>
      <c r="G189" t="s">
        <v>2070</v>
      </c>
      <c r="H189" t="s">
        <v>2081</v>
      </c>
      <c r="I189" t="s">
        <v>1729</v>
      </c>
    </row>
    <row r="190" spans="6:9">
      <c r="F190" t="s">
        <v>813</v>
      </c>
      <c r="G190" t="s">
        <v>2070</v>
      </c>
      <c r="H190" t="s">
        <v>2082</v>
      </c>
      <c r="I190" t="s">
        <v>1729</v>
      </c>
    </row>
    <row r="191" spans="6:9">
      <c r="F191" t="s">
        <v>1553</v>
      </c>
      <c r="G191" t="s">
        <v>2041</v>
      </c>
      <c r="H191" t="s">
        <v>2083</v>
      </c>
      <c r="I191" t="s">
        <v>1729</v>
      </c>
    </row>
    <row r="192" spans="6:9">
      <c r="F192" t="s">
        <v>1832</v>
      </c>
      <c r="G192" t="s">
        <v>2084</v>
      </c>
      <c r="H192" t="s">
        <v>2085</v>
      </c>
      <c r="I192" t="s">
        <v>1783</v>
      </c>
    </row>
    <row r="193" spans="6:9">
      <c r="F193" t="s">
        <v>1837</v>
      </c>
      <c r="G193" t="s">
        <v>2084</v>
      </c>
      <c r="H193" t="s">
        <v>2086</v>
      </c>
      <c r="I193" t="s">
        <v>1783</v>
      </c>
    </row>
    <row r="194" spans="6:9">
      <c r="F194" t="s">
        <v>1841</v>
      </c>
      <c r="G194" t="s">
        <v>2084</v>
      </c>
      <c r="H194" t="s">
        <v>2087</v>
      </c>
      <c r="I194" t="s">
        <v>1729</v>
      </c>
    </row>
    <row r="195" spans="6:9">
      <c r="F195" t="s">
        <v>1845</v>
      </c>
      <c r="G195" t="s">
        <v>2084</v>
      </c>
      <c r="H195" t="s">
        <v>2088</v>
      </c>
      <c r="I195" t="s">
        <v>1783</v>
      </c>
    </row>
    <row r="196" spans="6:9">
      <c r="F196" t="s">
        <v>1849</v>
      </c>
      <c r="G196" t="s">
        <v>2084</v>
      </c>
      <c r="H196" t="s">
        <v>2089</v>
      </c>
      <c r="I196" t="s">
        <v>1783</v>
      </c>
    </row>
    <row r="197" spans="6:9">
      <c r="F197" t="s">
        <v>2090</v>
      </c>
      <c r="G197" t="s">
        <v>1819</v>
      </c>
      <c r="H197" t="s">
        <v>2091</v>
      </c>
      <c r="I197" t="s">
        <v>1783</v>
      </c>
    </row>
    <row r="198" spans="6:9">
      <c r="F198" t="s">
        <v>2092</v>
      </c>
      <c r="G198" t="s">
        <v>1819</v>
      </c>
      <c r="H198" t="s">
        <v>2093</v>
      </c>
      <c r="I198" t="s">
        <v>1783</v>
      </c>
    </row>
    <row r="199" spans="6:9">
      <c r="F199" t="s">
        <v>2094</v>
      </c>
      <c r="G199" t="s">
        <v>1819</v>
      </c>
      <c r="H199" t="s">
        <v>2093</v>
      </c>
      <c r="I199" t="s">
        <v>1783</v>
      </c>
    </row>
    <row r="200" spans="6:9">
      <c r="F200" t="s">
        <v>2095</v>
      </c>
      <c r="G200" t="s">
        <v>1819</v>
      </c>
      <c r="H200" t="s">
        <v>2096</v>
      </c>
      <c r="I200" t="s">
        <v>1783</v>
      </c>
    </row>
    <row r="201" spans="6:9">
      <c r="F201" t="s">
        <v>2097</v>
      </c>
      <c r="G201" t="s">
        <v>1819</v>
      </c>
      <c r="H201" t="s">
        <v>2098</v>
      </c>
      <c r="I201" t="s">
        <v>1783</v>
      </c>
    </row>
    <row r="202" spans="6:9">
      <c r="F202" t="s">
        <v>2099</v>
      </c>
      <c r="G202" t="s">
        <v>1819</v>
      </c>
      <c r="H202" t="s">
        <v>2100</v>
      </c>
      <c r="I202" t="s">
        <v>1783</v>
      </c>
    </row>
    <row r="203" spans="6:9">
      <c r="F203" t="s">
        <v>276</v>
      </c>
      <c r="G203" t="s">
        <v>1876</v>
      </c>
      <c r="H203" t="s">
        <v>2101</v>
      </c>
    </row>
    <row r="204" spans="6:9">
      <c r="F204" t="s">
        <v>255</v>
      </c>
      <c r="G204" t="s">
        <v>1876</v>
      </c>
      <c r="H204" t="s">
        <v>2101</v>
      </c>
    </row>
    <row r="205" spans="6:9">
      <c r="F205" t="s">
        <v>169</v>
      </c>
      <c r="G205" t="s">
        <v>1876</v>
      </c>
      <c r="H205" t="s">
        <v>2101</v>
      </c>
    </row>
    <row r="206" spans="6:9">
      <c r="F206" t="s">
        <v>155</v>
      </c>
      <c r="G206" t="s">
        <v>1876</v>
      </c>
      <c r="H206" t="s">
        <v>2101</v>
      </c>
    </row>
    <row r="207" spans="6:9">
      <c r="F207" t="s">
        <v>323</v>
      </c>
      <c r="G207" t="s">
        <v>1876</v>
      </c>
      <c r="H207" t="s">
        <v>2101</v>
      </c>
    </row>
    <row r="208" spans="6:9">
      <c r="F208" t="s">
        <v>332</v>
      </c>
      <c r="G208" t="s">
        <v>1876</v>
      </c>
      <c r="H208" t="s">
        <v>2101</v>
      </c>
    </row>
    <row r="209" spans="6:8">
      <c r="F209" t="s">
        <v>2102</v>
      </c>
      <c r="G209" t="s">
        <v>1876</v>
      </c>
      <c r="H209" t="s">
        <v>2103</v>
      </c>
    </row>
    <row r="210" spans="6:8">
      <c r="F210" t="s">
        <v>2104</v>
      </c>
      <c r="G210" t="s">
        <v>1876</v>
      </c>
      <c r="H210" t="s">
        <v>2103</v>
      </c>
    </row>
    <row r="211" spans="6:8">
      <c r="F211" t="s">
        <v>2105</v>
      </c>
      <c r="G211" t="s">
        <v>1876</v>
      </c>
      <c r="H211" t="s">
        <v>2103</v>
      </c>
    </row>
    <row r="212" spans="6:8">
      <c r="F212" t="s">
        <v>2106</v>
      </c>
      <c r="G212" t="s">
        <v>1876</v>
      </c>
      <c r="H212" t="s">
        <v>2103</v>
      </c>
    </row>
    <row r="213" spans="6:8">
      <c r="F213" t="s">
        <v>2107</v>
      </c>
      <c r="G213" t="s">
        <v>2107</v>
      </c>
      <c r="H213" t="s">
        <v>2108</v>
      </c>
    </row>
    <row r="214" spans="6:8">
      <c r="F214" t="s">
        <v>2109</v>
      </c>
      <c r="G214" t="s">
        <v>2107</v>
      </c>
      <c r="H214" t="s">
        <v>2108</v>
      </c>
    </row>
    <row r="215" spans="6:8">
      <c r="F215" t="s">
        <v>2110</v>
      </c>
      <c r="G215" t="s">
        <v>2107</v>
      </c>
      <c r="H215" t="s">
        <v>2108</v>
      </c>
    </row>
    <row r="216" spans="6:8">
      <c r="F216" t="s">
        <v>2111</v>
      </c>
      <c r="G216" t="s">
        <v>2107</v>
      </c>
      <c r="H216" t="s">
        <v>2108</v>
      </c>
    </row>
    <row r="217" spans="6:8">
      <c r="F217" t="s">
        <v>2112</v>
      </c>
      <c r="G217" t="s">
        <v>2107</v>
      </c>
      <c r="H217" t="s">
        <v>2108</v>
      </c>
    </row>
    <row r="218" spans="6:8">
      <c r="F218" t="s">
        <v>2113</v>
      </c>
      <c r="G218" t="s">
        <v>2107</v>
      </c>
      <c r="H218" t="s">
        <v>2108</v>
      </c>
    </row>
    <row r="219" spans="6:8">
      <c r="F219" t="s">
        <v>2114</v>
      </c>
      <c r="G219" t="s">
        <v>2107</v>
      </c>
      <c r="H219" t="s">
        <v>2108</v>
      </c>
    </row>
    <row r="220" spans="6:8">
      <c r="F220" t="s">
        <v>2115</v>
      </c>
      <c r="G220" t="s">
        <v>2107</v>
      </c>
      <c r="H220" t="s">
        <v>2108</v>
      </c>
    </row>
    <row r="221" spans="6:8">
      <c r="F221" t="s">
        <v>2116</v>
      </c>
      <c r="G221" t="s">
        <v>2107</v>
      </c>
      <c r="H221" t="s">
        <v>2108</v>
      </c>
    </row>
    <row r="222" spans="6:8">
      <c r="F222" t="s">
        <v>2117</v>
      </c>
      <c r="G222" t="s">
        <v>2107</v>
      </c>
      <c r="H222" t="s">
        <v>2108</v>
      </c>
    </row>
    <row r="223" spans="6:8">
      <c r="F223" t="s">
        <v>2118</v>
      </c>
      <c r="G223" t="s">
        <v>2107</v>
      </c>
      <c r="H223" t="s">
        <v>2108</v>
      </c>
    </row>
    <row r="224" spans="6:8">
      <c r="F224" t="s">
        <v>242</v>
      </c>
      <c r="G224" t="s">
        <v>2107</v>
      </c>
      <c r="H224" t="s">
        <v>2108</v>
      </c>
    </row>
    <row r="225" spans="6:8">
      <c r="F225" t="s">
        <v>254</v>
      </c>
      <c r="G225" t="s">
        <v>2107</v>
      </c>
      <c r="H225" t="s">
        <v>2108</v>
      </c>
    </row>
    <row r="226" spans="6:8">
      <c r="F226" t="s">
        <v>265</v>
      </c>
      <c r="G226" t="s">
        <v>2107</v>
      </c>
      <c r="H226" t="s">
        <v>2108</v>
      </c>
    </row>
    <row r="227" spans="6:8">
      <c r="F227" t="s">
        <v>275</v>
      </c>
      <c r="G227" t="s">
        <v>2107</v>
      </c>
      <c r="H227" t="s">
        <v>2108</v>
      </c>
    </row>
    <row r="228" spans="6:8">
      <c r="F228" t="s">
        <v>285</v>
      </c>
      <c r="G228" t="s">
        <v>2107</v>
      </c>
      <c r="H228" t="s">
        <v>2108</v>
      </c>
    </row>
    <row r="229" spans="6:8">
      <c r="F229" t="s">
        <v>295</v>
      </c>
      <c r="G229" t="s">
        <v>2107</v>
      </c>
      <c r="H229" t="s">
        <v>2108</v>
      </c>
    </row>
    <row r="230" spans="6:8">
      <c r="F230" t="s">
        <v>304</v>
      </c>
      <c r="G230" t="s">
        <v>2107</v>
      </c>
      <c r="H230" t="s">
        <v>2108</v>
      </c>
    </row>
    <row r="231" spans="6:8">
      <c r="F231" t="s">
        <v>313</v>
      </c>
      <c r="G231" t="s">
        <v>2107</v>
      </c>
      <c r="H231" t="s">
        <v>2108</v>
      </c>
    </row>
    <row r="232" spans="6:8">
      <c r="F232" t="s">
        <v>322</v>
      </c>
      <c r="G232" t="s">
        <v>2107</v>
      </c>
      <c r="H232" t="s">
        <v>2108</v>
      </c>
    </row>
    <row r="233" spans="6:8">
      <c r="F233" t="s">
        <v>331</v>
      </c>
      <c r="G233" t="s">
        <v>2107</v>
      </c>
      <c r="H233" t="s">
        <v>2108</v>
      </c>
    </row>
    <row r="234" spans="6:8">
      <c r="F234" t="s">
        <v>341</v>
      </c>
      <c r="G234" t="s">
        <v>2107</v>
      </c>
      <c r="H234" t="s">
        <v>2108</v>
      </c>
    </row>
    <row r="235" spans="6:8">
      <c r="F235" t="s">
        <v>350</v>
      </c>
      <c r="G235" t="s">
        <v>2107</v>
      </c>
      <c r="H235" t="s">
        <v>2108</v>
      </c>
    </row>
    <row r="236" spans="6:8">
      <c r="F236" t="s">
        <v>357</v>
      </c>
      <c r="G236" t="s">
        <v>2107</v>
      </c>
      <c r="H236" t="s">
        <v>2108</v>
      </c>
    </row>
    <row r="237" spans="6:8">
      <c r="F237" t="s">
        <v>364</v>
      </c>
      <c r="G237" t="s">
        <v>2107</v>
      </c>
      <c r="H237" t="s">
        <v>2108</v>
      </c>
    </row>
    <row r="238" spans="6:8">
      <c r="F238" t="s">
        <v>371</v>
      </c>
      <c r="G238" t="s">
        <v>2107</v>
      </c>
      <c r="H238" t="s">
        <v>2108</v>
      </c>
    </row>
    <row r="239" spans="6:8">
      <c r="F239" t="s">
        <v>381</v>
      </c>
      <c r="G239" t="s">
        <v>2107</v>
      </c>
      <c r="H239" t="s">
        <v>2108</v>
      </c>
    </row>
    <row r="240" spans="6:8">
      <c r="F240" t="s">
        <v>391</v>
      </c>
      <c r="G240" t="s">
        <v>2107</v>
      </c>
      <c r="H240" t="s">
        <v>2108</v>
      </c>
    </row>
    <row r="241" spans="6:8">
      <c r="F241" t="s">
        <v>401</v>
      </c>
      <c r="G241" t="s">
        <v>2107</v>
      </c>
      <c r="H241" t="s">
        <v>2108</v>
      </c>
    </row>
    <row r="242" spans="6:8">
      <c r="F242" t="s">
        <v>409</v>
      </c>
      <c r="G242" t="s">
        <v>2107</v>
      </c>
      <c r="H242" t="s">
        <v>2108</v>
      </c>
    </row>
    <row r="243" spans="6:8">
      <c r="F243" t="s">
        <v>416</v>
      </c>
      <c r="G243" t="s">
        <v>2107</v>
      </c>
      <c r="H243" t="s">
        <v>2108</v>
      </c>
    </row>
    <row r="244" spans="6:8">
      <c r="F244" t="s">
        <v>423</v>
      </c>
      <c r="G244" t="s">
        <v>2107</v>
      </c>
      <c r="H244" t="s">
        <v>2108</v>
      </c>
    </row>
    <row r="245" spans="6:8">
      <c r="F245" t="s">
        <v>432</v>
      </c>
      <c r="G245" t="s">
        <v>2107</v>
      </c>
      <c r="H245" t="s">
        <v>2108</v>
      </c>
    </row>
    <row r="246" spans="6:8">
      <c r="F246" t="s">
        <v>442</v>
      </c>
      <c r="G246" t="s">
        <v>2107</v>
      </c>
      <c r="H246" t="s">
        <v>2108</v>
      </c>
    </row>
    <row r="247" spans="6:8">
      <c r="F247" t="s">
        <v>451</v>
      </c>
      <c r="G247" t="s">
        <v>2107</v>
      </c>
      <c r="H247" t="s">
        <v>2108</v>
      </c>
    </row>
    <row r="248" spans="6:8">
      <c r="F248" t="s">
        <v>460</v>
      </c>
      <c r="G248" t="s">
        <v>2107</v>
      </c>
      <c r="H248" t="s">
        <v>2108</v>
      </c>
    </row>
    <row r="249" spans="6:8">
      <c r="F249" t="s">
        <v>469</v>
      </c>
      <c r="G249" t="s">
        <v>2107</v>
      </c>
      <c r="H249" t="s">
        <v>2108</v>
      </c>
    </row>
    <row r="250" spans="6:8">
      <c r="F250" t="s">
        <v>477</v>
      </c>
      <c r="G250" t="s">
        <v>2107</v>
      </c>
      <c r="H250" t="s">
        <v>2108</v>
      </c>
    </row>
    <row r="251" spans="6:8">
      <c r="F251" t="s">
        <v>485</v>
      </c>
      <c r="G251" t="s">
        <v>2107</v>
      </c>
      <c r="H251" t="s">
        <v>2108</v>
      </c>
    </row>
    <row r="252" spans="6:8">
      <c r="F252" t="s">
        <v>494</v>
      </c>
      <c r="G252" t="s">
        <v>2107</v>
      </c>
      <c r="H252" t="s">
        <v>2108</v>
      </c>
    </row>
    <row r="253" spans="6:8">
      <c r="F253" t="s">
        <v>502</v>
      </c>
      <c r="G253" t="s">
        <v>2107</v>
      </c>
      <c r="H253" t="s">
        <v>2108</v>
      </c>
    </row>
    <row r="254" spans="6:8">
      <c r="F254" t="s">
        <v>510</v>
      </c>
      <c r="G254" t="s">
        <v>2107</v>
      </c>
      <c r="H254" t="s">
        <v>2108</v>
      </c>
    </row>
    <row r="255" spans="6:8">
      <c r="F255" t="s">
        <v>518</v>
      </c>
      <c r="G255" t="s">
        <v>2107</v>
      </c>
      <c r="H255" t="s">
        <v>2108</v>
      </c>
    </row>
    <row r="256" spans="6:8">
      <c r="F256" t="s">
        <v>526</v>
      </c>
      <c r="G256" t="s">
        <v>2107</v>
      </c>
      <c r="H256" t="s">
        <v>2108</v>
      </c>
    </row>
    <row r="257" spans="6:8">
      <c r="F257" t="s">
        <v>535</v>
      </c>
      <c r="G257" t="s">
        <v>2107</v>
      </c>
      <c r="H257" t="s">
        <v>2108</v>
      </c>
    </row>
    <row r="258" spans="6:8">
      <c r="F258" t="s">
        <v>543</v>
      </c>
      <c r="G258" t="s">
        <v>2107</v>
      </c>
      <c r="H258" t="s">
        <v>2108</v>
      </c>
    </row>
    <row r="259" spans="6:8">
      <c r="F259" t="s">
        <v>551</v>
      </c>
      <c r="G259" t="s">
        <v>2107</v>
      </c>
      <c r="H259" t="s">
        <v>2108</v>
      </c>
    </row>
    <row r="260" spans="6:8">
      <c r="F260" t="s">
        <v>559</v>
      </c>
      <c r="G260" t="s">
        <v>2107</v>
      </c>
      <c r="H260" t="s">
        <v>2108</v>
      </c>
    </row>
    <row r="261" spans="6:8">
      <c r="F261" t="s">
        <v>567</v>
      </c>
      <c r="G261" t="s">
        <v>2107</v>
      </c>
      <c r="H261" t="s">
        <v>2108</v>
      </c>
    </row>
    <row r="262" spans="6:8">
      <c r="F262" t="s">
        <v>575</v>
      </c>
      <c r="G262" t="s">
        <v>2107</v>
      </c>
      <c r="H262" t="s">
        <v>2108</v>
      </c>
    </row>
    <row r="263" spans="6:8">
      <c r="F263" t="s">
        <v>582</v>
      </c>
      <c r="G263" t="s">
        <v>2107</v>
      </c>
      <c r="H263" t="s">
        <v>2108</v>
      </c>
    </row>
    <row r="264" spans="6:8">
      <c r="F264" t="s">
        <v>591</v>
      </c>
      <c r="G264" t="s">
        <v>2107</v>
      </c>
      <c r="H264" t="s">
        <v>2108</v>
      </c>
    </row>
    <row r="265" spans="6:8">
      <c r="F265" t="s">
        <v>600</v>
      </c>
      <c r="G265" t="s">
        <v>2107</v>
      </c>
      <c r="H265" t="s">
        <v>2108</v>
      </c>
    </row>
    <row r="266" spans="6:8">
      <c r="F266" t="s">
        <v>607</v>
      </c>
      <c r="G266" t="s">
        <v>2107</v>
      </c>
      <c r="H266" t="s">
        <v>2108</v>
      </c>
    </row>
    <row r="267" spans="6:8">
      <c r="F267" t="s">
        <v>617</v>
      </c>
      <c r="G267" t="s">
        <v>2107</v>
      </c>
      <c r="H267" t="s">
        <v>2108</v>
      </c>
    </row>
    <row r="268" spans="6:8">
      <c r="F268" t="s">
        <v>624</v>
      </c>
      <c r="G268" t="s">
        <v>2107</v>
      </c>
      <c r="H268" t="s">
        <v>2108</v>
      </c>
    </row>
    <row r="269" spans="6:8">
      <c r="F269" t="s">
        <v>631</v>
      </c>
      <c r="G269" t="s">
        <v>2107</v>
      </c>
      <c r="H269" t="s">
        <v>2108</v>
      </c>
    </row>
    <row r="270" spans="6:8">
      <c r="F270" t="s">
        <v>638</v>
      </c>
      <c r="G270" t="s">
        <v>2107</v>
      </c>
      <c r="H270" t="s">
        <v>2108</v>
      </c>
    </row>
    <row r="271" spans="6:8">
      <c r="F271" t="s">
        <v>644</v>
      </c>
      <c r="G271" t="s">
        <v>2107</v>
      </c>
      <c r="H271" t="s">
        <v>2108</v>
      </c>
    </row>
    <row r="272" spans="6:8">
      <c r="F272" t="s">
        <v>650</v>
      </c>
      <c r="G272" t="s">
        <v>2107</v>
      </c>
      <c r="H272" t="s">
        <v>2108</v>
      </c>
    </row>
    <row r="273" spans="6:8">
      <c r="F273" t="s">
        <v>657</v>
      </c>
      <c r="G273" t="s">
        <v>2107</v>
      </c>
      <c r="H273" t="s">
        <v>2108</v>
      </c>
    </row>
    <row r="274" spans="6:8">
      <c r="F274" t="s">
        <v>664</v>
      </c>
      <c r="G274" t="s">
        <v>2107</v>
      </c>
      <c r="H274" t="s">
        <v>2108</v>
      </c>
    </row>
    <row r="275" spans="6:8">
      <c r="F275" t="s">
        <v>673</v>
      </c>
      <c r="G275" t="s">
        <v>2107</v>
      </c>
      <c r="H275" t="s">
        <v>2108</v>
      </c>
    </row>
    <row r="276" spans="6:8">
      <c r="F276" t="s">
        <v>682</v>
      </c>
      <c r="G276" t="s">
        <v>2107</v>
      </c>
      <c r="H276" t="s">
        <v>2108</v>
      </c>
    </row>
    <row r="277" spans="6:8">
      <c r="F277" t="s">
        <v>690</v>
      </c>
      <c r="G277" t="s">
        <v>2107</v>
      </c>
      <c r="H277" t="s">
        <v>2108</v>
      </c>
    </row>
    <row r="278" spans="6:8">
      <c r="F278" t="s">
        <v>697</v>
      </c>
      <c r="G278" t="s">
        <v>2107</v>
      </c>
      <c r="H278" t="s">
        <v>2108</v>
      </c>
    </row>
    <row r="279" spans="6:8">
      <c r="F279" t="s">
        <v>703</v>
      </c>
      <c r="G279" t="s">
        <v>2107</v>
      </c>
      <c r="H279" t="s">
        <v>2108</v>
      </c>
    </row>
    <row r="280" spans="6:8">
      <c r="F280" t="s">
        <v>711</v>
      </c>
      <c r="G280" t="s">
        <v>2107</v>
      </c>
      <c r="H280" t="s">
        <v>2108</v>
      </c>
    </row>
    <row r="281" spans="6:8">
      <c r="F281" t="s">
        <v>719</v>
      </c>
      <c r="G281" t="s">
        <v>2107</v>
      </c>
      <c r="H281" t="s">
        <v>2108</v>
      </c>
    </row>
    <row r="282" spans="6:8">
      <c r="F282" t="s">
        <v>727</v>
      </c>
      <c r="G282" t="s">
        <v>2107</v>
      </c>
      <c r="H282" t="s">
        <v>2108</v>
      </c>
    </row>
    <row r="283" spans="6:8">
      <c r="F283" t="s">
        <v>735</v>
      </c>
      <c r="G283" t="s">
        <v>2107</v>
      </c>
      <c r="H283" t="s">
        <v>2108</v>
      </c>
    </row>
    <row r="284" spans="6:8">
      <c r="F284" t="s">
        <v>742</v>
      </c>
      <c r="G284" t="s">
        <v>2107</v>
      </c>
      <c r="H284" t="s">
        <v>2108</v>
      </c>
    </row>
    <row r="285" spans="6:8">
      <c r="F285" t="s">
        <v>750</v>
      </c>
      <c r="G285" t="s">
        <v>2107</v>
      </c>
      <c r="H285" t="s">
        <v>2108</v>
      </c>
    </row>
    <row r="286" spans="6:8">
      <c r="F286" t="s">
        <v>756</v>
      </c>
      <c r="G286" t="s">
        <v>2107</v>
      </c>
      <c r="H286" t="s">
        <v>2108</v>
      </c>
    </row>
    <row r="287" spans="6:8">
      <c r="F287" t="s">
        <v>763</v>
      </c>
      <c r="G287" t="s">
        <v>2107</v>
      </c>
      <c r="H287" t="s">
        <v>2108</v>
      </c>
    </row>
    <row r="288" spans="6:8">
      <c r="F288" t="s">
        <v>771</v>
      </c>
      <c r="G288" t="s">
        <v>2107</v>
      </c>
      <c r="H288" t="s">
        <v>2108</v>
      </c>
    </row>
    <row r="289" spans="6:9">
      <c r="F289" t="s">
        <v>779</v>
      </c>
      <c r="G289" t="s">
        <v>2107</v>
      </c>
      <c r="H289" t="s">
        <v>2108</v>
      </c>
    </row>
    <row r="290" spans="6:9">
      <c r="F290" t="s">
        <v>787</v>
      </c>
      <c r="G290" t="s">
        <v>2107</v>
      </c>
      <c r="H290" t="s">
        <v>2108</v>
      </c>
    </row>
    <row r="291" spans="6:9">
      <c r="F291" t="s">
        <v>795</v>
      </c>
      <c r="G291" t="s">
        <v>2107</v>
      </c>
      <c r="H291" t="s">
        <v>2108</v>
      </c>
    </row>
    <row r="292" spans="6:9">
      <c r="F292" t="s">
        <v>803</v>
      </c>
      <c r="G292" t="s">
        <v>2107</v>
      </c>
      <c r="H292" t="s">
        <v>2108</v>
      </c>
    </row>
    <row r="293" spans="6:9">
      <c r="F293" t="s">
        <v>815</v>
      </c>
      <c r="G293" t="s">
        <v>2107</v>
      </c>
      <c r="H293" t="s">
        <v>2108</v>
      </c>
    </row>
    <row r="294" spans="6:9">
      <c r="F294" t="s">
        <v>825</v>
      </c>
      <c r="G294" t="s">
        <v>2107</v>
      </c>
      <c r="H294" t="s">
        <v>2108</v>
      </c>
    </row>
    <row r="295" spans="6:9">
      <c r="F295" t="s">
        <v>834</v>
      </c>
      <c r="G295" t="s">
        <v>2107</v>
      </c>
      <c r="H295" t="s">
        <v>2108</v>
      </c>
    </row>
    <row r="296" spans="6:9">
      <c r="F296" t="s">
        <v>844</v>
      </c>
      <c r="G296" t="s">
        <v>2107</v>
      </c>
      <c r="H296" t="s">
        <v>2108</v>
      </c>
    </row>
    <row r="297" spans="6:9">
      <c r="F297" t="s">
        <v>855</v>
      </c>
      <c r="G297" t="s">
        <v>2107</v>
      </c>
      <c r="H297" t="s">
        <v>2108</v>
      </c>
    </row>
    <row r="298" spans="6:9">
      <c r="F298" t="s">
        <v>863</v>
      </c>
      <c r="G298" t="s">
        <v>2107</v>
      </c>
      <c r="H298" t="s">
        <v>2108</v>
      </c>
    </row>
    <row r="299" spans="6:9">
      <c r="F299" t="s">
        <v>870</v>
      </c>
      <c r="G299" t="s">
        <v>2107</v>
      </c>
      <c r="H299" t="s">
        <v>2108</v>
      </c>
    </row>
    <row r="300" spans="6:9">
      <c r="F300" t="s">
        <v>878</v>
      </c>
      <c r="G300" t="s">
        <v>2107</v>
      </c>
      <c r="H300" t="s">
        <v>2108</v>
      </c>
    </row>
    <row r="301" spans="6:9">
      <c r="F301" t="s">
        <v>885</v>
      </c>
      <c r="G301" t="s">
        <v>2107</v>
      </c>
      <c r="H301" t="s">
        <v>2108</v>
      </c>
    </row>
    <row r="302" spans="6:9">
      <c r="F302" t="s">
        <v>892</v>
      </c>
      <c r="G302" t="s">
        <v>2107</v>
      </c>
      <c r="H302" t="s">
        <v>2108</v>
      </c>
    </row>
    <row r="303" spans="6:9">
      <c r="F303" t="s">
        <v>897</v>
      </c>
      <c r="G303" t="s">
        <v>2107</v>
      </c>
      <c r="H303" t="s">
        <v>2108</v>
      </c>
    </row>
    <row r="304" spans="6:9">
      <c r="F304" t="s">
        <v>2119</v>
      </c>
      <c r="G304" t="s">
        <v>1866</v>
      </c>
      <c r="H304" t="s">
        <v>2120</v>
      </c>
      <c r="I304" t="s">
        <v>1686</v>
      </c>
    </row>
    <row r="305" spans="6:9">
      <c r="F305" t="s">
        <v>2121</v>
      </c>
      <c r="G305" t="s">
        <v>1866</v>
      </c>
      <c r="H305" t="s">
        <v>2122</v>
      </c>
      <c r="I305" t="s">
        <v>1866</v>
      </c>
    </row>
    <row r="306" spans="6:9">
      <c r="F306" t="s">
        <v>2123</v>
      </c>
      <c r="G306" t="s">
        <v>1866</v>
      </c>
      <c r="H306" t="s">
        <v>2124</v>
      </c>
      <c r="I306" t="s">
        <v>1686</v>
      </c>
    </row>
    <row r="307" spans="6:9">
      <c r="F307" t="s">
        <v>2125</v>
      </c>
      <c r="G307" t="s">
        <v>1594</v>
      </c>
      <c r="H307" t="s">
        <v>2126</v>
      </c>
      <c r="I307" t="s">
        <v>2127</v>
      </c>
    </row>
    <row r="308" spans="6:9">
      <c r="F308" t="s">
        <v>2128</v>
      </c>
      <c r="G308" t="s">
        <v>1594</v>
      </c>
      <c r="H308" t="s">
        <v>2126</v>
      </c>
      <c r="I308" t="s">
        <v>2127</v>
      </c>
    </row>
    <row r="309" spans="6:9">
      <c r="F309" t="s">
        <v>2129</v>
      </c>
      <c r="G309" t="s">
        <v>1594</v>
      </c>
      <c r="H309" t="s">
        <v>2126</v>
      </c>
      <c r="I309" t="s">
        <v>2127</v>
      </c>
    </row>
    <row r="310" spans="6:9">
      <c r="F310" t="s">
        <v>2130</v>
      </c>
      <c r="G310" t="s">
        <v>1594</v>
      </c>
      <c r="H310" t="s">
        <v>2126</v>
      </c>
      <c r="I310" t="s">
        <v>2127</v>
      </c>
    </row>
    <row r="311" spans="6:9">
      <c r="F311" t="s">
        <v>2131</v>
      </c>
      <c r="G311" t="s">
        <v>1594</v>
      </c>
      <c r="H311" t="s">
        <v>2126</v>
      </c>
      <c r="I311" t="s">
        <v>2127</v>
      </c>
    </row>
    <row r="312" spans="6:9">
      <c r="F312" t="s">
        <v>2132</v>
      </c>
      <c r="G312" t="s">
        <v>1594</v>
      </c>
      <c r="H312" t="s">
        <v>2126</v>
      </c>
      <c r="I312" t="s">
        <v>2127</v>
      </c>
    </row>
    <row r="313" spans="6:9">
      <c r="F313" t="s">
        <v>2133</v>
      </c>
      <c r="G313" t="s">
        <v>1594</v>
      </c>
      <c r="H313" t="s">
        <v>2126</v>
      </c>
      <c r="I313" t="s">
        <v>2127</v>
      </c>
    </row>
    <row r="314" spans="6:9">
      <c r="F314" t="s">
        <v>2134</v>
      </c>
      <c r="G314" t="s">
        <v>1594</v>
      </c>
      <c r="H314" t="s">
        <v>2126</v>
      </c>
      <c r="I314" t="s">
        <v>2127</v>
      </c>
    </row>
    <row r="315" spans="6:9">
      <c r="F315" t="s">
        <v>2135</v>
      </c>
      <c r="G315" t="s">
        <v>1594</v>
      </c>
      <c r="H315" t="s">
        <v>2126</v>
      </c>
      <c r="I315" t="s">
        <v>2127</v>
      </c>
    </row>
    <row r="316" spans="6:9">
      <c r="F316" t="s">
        <v>2136</v>
      </c>
      <c r="G316" t="s">
        <v>1594</v>
      </c>
      <c r="H316" t="s">
        <v>2126</v>
      </c>
      <c r="I316" t="s">
        <v>2127</v>
      </c>
    </row>
    <row r="317" spans="6:9">
      <c r="F317" t="s">
        <v>235</v>
      </c>
      <c r="G317" t="s">
        <v>1594</v>
      </c>
      <c r="H317" t="s">
        <v>2126</v>
      </c>
      <c r="I317" t="s">
        <v>2127</v>
      </c>
    </row>
    <row r="318" spans="6:9">
      <c r="F318" t="s">
        <v>248</v>
      </c>
      <c r="G318" t="s">
        <v>1594</v>
      </c>
      <c r="H318" t="s">
        <v>2126</v>
      </c>
      <c r="I318" t="s">
        <v>2127</v>
      </c>
    </row>
    <row r="319" spans="6:9">
      <c r="F319" t="s">
        <v>260</v>
      </c>
      <c r="G319" t="s">
        <v>1594</v>
      </c>
      <c r="H319" t="s">
        <v>2126</v>
      </c>
      <c r="I319" t="s">
        <v>2127</v>
      </c>
    </row>
    <row r="320" spans="6:9">
      <c r="F320" t="s">
        <v>270</v>
      </c>
      <c r="G320" t="s">
        <v>1594</v>
      </c>
      <c r="H320" t="s">
        <v>2137</v>
      </c>
      <c r="I320" t="s">
        <v>2127</v>
      </c>
    </row>
    <row r="321" spans="6:9">
      <c r="F321" t="s">
        <v>281</v>
      </c>
      <c r="G321" t="s">
        <v>1594</v>
      </c>
      <c r="H321" t="s">
        <v>2126</v>
      </c>
      <c r="I321" t="s">
        <v>2127</v>
      </c>
    </row>
    <row r="322" spans="6:9">
      <c r="F322" t="s">
        <v>290</v>
      </c>
      <c r="G322" t="s">
        <v>1594</v>
      </c>
      <c r="H322" t="s">
        <v>2126</v>
      </c>
      <c r="I322" t="s">
        <v>2127</v>
      </c>
    </row>
    <row r="323" spans="6:9">
      <c r="F323" t="s">
        <v>300</v>
      </c>
      <c r="G323" t="s">
        <v>1594</v>
      </c>
      <c r="H323" t="s">
        <v>2126</v>
      </c>
      <c r="I323" t="s">
        <v>2127</v>
      </c>
    </row>
    <row r="324" spans="6:9">
      <c r="F324" t="s">
        <v>309</v>
      </c>
      <c r="G324" t="s">
        <v>1594</v>
      </c>
      <c r="H324" t="s">
        <v>2126</v>
      </c>
      <c r="I324" t="s">
        <v>2127</v>
      </c>
    </row>
    <row r="325" spans="6:9">
      <c r="F325" t="s">
        <v>319</v>
      </c>
      <c r="G325" t="s">
        <v>1594</v>
      </c>
      <c r="H325" t="s">
        <v>2126</v>
      </c>
      <c r="I325" t="s">
        <v>2127</v>
      </c>
    </row>
    <row r="326" spans="6:9">
      <c r="F326" t="s">
        <v>328</v>
      </c>
      <c r="G326" t="s">
        <v>1594</v>
      </c>
      <c r="H326" t="s">
        <v>2126</v>
      </c>
      <c r="I326" t="s">
        <v>2127</v>
      </c>
    </row>
    <row r="327" spans="6:9">
      <c r="F327" t="s">
        <v>338</v>
      </c>
      <c r="G327" t="s">
        <v>1594</v>
      </c>
      <c r="H327" t="s">
        <v>2126</v>
      </c>
      <c r="I327" t="s">
        <v>2127</v>
      </c>
    </row>
    <row r="328" spans="6:9">
      <c r="F328" t="s">
        <v>347</v>
      </c>
      <c r="G328" t="s">
        <v>1594</v>
      </c>
      <c r="H328" t="s">
        <v>2126</v>
      </c>
      <c r="I328" t="s">
        <v>2127</v>
      </c>
    </row>
    <row r="329" spans="6:9">
      <c r="F329" t="s">
        <v>354</v>
      </c>
      <c r="G329" t="s">
        <v>1594</v>
      </c>
      <c r="H329" t="s">
        <v>2126</v>
      </c>
      <c r="I329" t="s">
        <v>2127</v>
      </c>
    </row>
    <row r="330" spans="6:9">
      <c r="F330" t="s">
        <v>361</v>
      </c>
      <c r="G330" t="s">
        <v>1594</v>
      </c>
      <c r="H330" t="s">
        <v>2126</v>
      </c>
      <c r="I330" t="s">
        <v>2127</v>
      </c>
    </row>
    <row r="331" spans="6:9">
      <c r="F331" t="s">
        <v>367</v>
      </c>
      <c r="G331" t="s">
        <v>1594</v>
      </c>
      <c r="H331" t="s">
        <v>2126</v>
      </c>
      <c r="I331" t="s">
        <v>2127</v>
      </c>
    </row>
    <row r="332" spans="6:9">
      <c r="F332" t="s">
        <v>377</v>
      </c>
      <c r="G332" t="s">
        <v>1594</v>
      </c>
      <c r="H332" t="s">
        <v>2126</v>
      </c>
      <c r="I332" t="s">
        <v>2127</v>
      </c>
    </row>
    <row r="333" spans="6:9">
      <c r="F333" t="s">
        <v>387</v>
      </c>
      <c r="G333" t="s">
        <v>1594</v>
      </c>
      <c r="H333" t="s">
        <v>2126</v>
      </c>
      <c r="I333" t="s">
        <v>2127</v>
      </c>
    </row>
    <row r="334" spans="6:9">
      <c r="F334" t="s">
        <v>397</v>
      </c>
      <c r="G334" t="s">
        <v>1594</v>
      </c>
      <c r="H334" t="s">
        <v>2126</v>
      </c>
      <c r="I334" t="s">
        <v>2127</v>
      </c>
    </row>
    <row r="335" spans="6:9">
      <c r="F335" t="s">
        <v>406</v>
      </c>
      <c r="G335" t="s">
        <v>1594</v>
      </c>
      <c r="H335" t="s">
        <v>2126</v>
      </c>
      <c r="I335" t="s">
        <v>2127</v>
      </c>
    </row>
    <row r="336" spans="6:9">
      <c r="F336" t="s">
        <v>413</v>
      </c>
      <c r="G336" t="s">
        <v>1594</v>
      </c>
      <c r="H336" t="s">
        <v>2126</v>
      </c>
      <c r="I336" t="s">
        <v>2127</v>
      </c>
    </row>
    <row r="337" spans="6:9">
      <c r="F337" t="s">
        <v>420</v>
      </c>
      <c r="G337" t="s">
        <v>1594</v>
      </c>
      <c r="H337" t="s">
        <v>2126</v>
      </c>
      <c r="I337" t="s">
        <v>2127</v>
      </c>
    </row>
    <row r="338" spans="6:9">
      <c r="F338" t="s">
        <v>429</v>
      </c>
      <c r="G338" t="s">
        <v>1594</v>
      </c>
      <c r="H338" t="s">
        <v>2126</v>
      </c>
      <c r="I338" t="s">
        <v>2127</v>
      </c>
    </row>
    <row r="339" spans="6:9">
      <c r="F339" t="s">
        <v>439</v>
      </c>
      <c r="G339" t="s">
        <v>1594</v>
      </c>
      <c r="H339" t="s">
        <v>2126</v>
      </c>
      <c r="I339" t="s">
        <v>2127</v>
      </c>
    </row>
    <row r="340" spans="6:9">
      <c r="F340" t="s">
        <v>447</v>
      </c>
      <c r="G340" t="s">
        <v>1594</v>
      </c>
      <c r="H340" t="s">
        <v>2126</v>
      </c>
      <c r="I340" t="s">
        <v>2127</v>
      </c>
    </row>
    <row r="341" spans="6:9">
      <c r="F341" t="s">
        <v>457</v>
      </c>
      <c r="G341" t="s">
        <v>1594</v>
      </c>
      <c r="H341" t="s">
        <v>2126</v>
      </c>
      <c r="I341" t="s">
        <v>2127</v>
      </c>
    </row>
    <row r="342" spans="6:9">
      <c r="F342" t="s">
        <v>466</v>
      </c>
      <c r="G342" t="s">
        <v>1594</v>
      </c>
      <c r="H342" t="s">
        <v>2126</v>
      </c>
      <c r="I342" t="s">
        <v>2127</v>
      </c>
    </row>
    <row r="343" spans="6:9">
      <c r="F343" t="s">
        <v>474</v>
      </c>
      <c r="G343" t="s">
        <v>1594</v>
      </c>
      <c r="H343" t="s">
        <v>2126</v>
      </c>
      <c r="I343" t="s">
        <v>2127</v>
      </c>
    </row>
    <row r="344" spans="6:9">
      <c r="F344" t="s">
        <v>482</v>
      </c>
      <c r="G344" t="s">
        <v>1594</v>
      </c>
      <c r="H344" t="s">
        <v>2126</v>
      </c>
      <c r="I344" t="s">
        <v>2127</v>
      </c>
    </row>
    <row r="345" spans="6:9">
      <c r="F345" t="s">
        <v>491</v>
      </c>
      <c r="G345" t="s">
        <v>1594</v>
      </c>
      <c r="H345" t="s">
        <v>2126</v>
      </c>
      <c r="I345" t="s">
        <v>2127</v>
      </c>
    </row>
    <row r="346" spans="6:9">
      <c r="F346" t="s">
        <v>499</v>
      </c>
      <c r="G346" t="s">
        <v>1594</v>
      </c>
      <c r="H346" t="s">
        <v>2126</v>
      </c>
      <c r="I346" t="s">
        <v>2127</v>
      </c>
    </row>
    <row r="347" spans="6:9">
      <c r="F347" t="s">
        <v>507</v>
      </c>
      <c r="G347" t="s">
        <v>1594</v>
      </c>
      <c r="H347" t="s">
        <v>2126</v>
      </c>
      <c r="I347" t="s">
        <v>2127</v>
      </c>
    </row>
    <row r="348" spans="6:9">
      <c r="F348" t="s">
        <v>515</v>
      </c>
      <c r="G348" t="s">
        <v>1594</v>
      </c>
      <c r="H348" t="s">
        <v>2126</v>
      </c>
      <c r="I348" t="s">
        <v>2127</v>
      </c>
    </row>
    <row r="349" spans="6:9">
      <c r="F349" t="s">
        <v>523</v>
      </c>
      <c r="G349" t="s">
        <v>1594</v>
      </c>
      <c r="H349" t="s">
        <v>2126</v>
      </c>
      <c r="I349" t="s">
        <v>2127</v>
      </c>
    </row>
    <row r="350" spans="6:9">
      <c r="F350" t="s">
        <v>532</v>
      </c>
      <c r="G350" t="s">
        <v>1594</v>
      </c>
      <c r="H350" t="s">
        <v>2126</v>
      </c>
      <c r="I350" t="s">
        <v>2127</v>
      </c>
    </row>
    <row r="351" spans="6:9">
      <c r="F351" t="s">
        <v>540</v>
      </c>
      <c r="G351" t="s">
        <v>1594</v>
      </c>
      <c r="H351" t="s">
        <v>2126</v>
      </c>
      <c r="I351" t="s">
        <v>2127</v>
      </c>
    </row>
    <row r="352" spans="6:9">
      <c r="F352" t="s">
        <v>548</v>
      </c>
      <c r="G352" t="s">
        <v>1594</v>
      </c>
      <c r="H352" t="s">
        <v>2126</v>
      </c>
      <c r="I352" t="s">
        <v>2127</v>
      </c>
    </row>
    <row r="353" spans="6:9">
      <c r="F353" t="s">
        <v>556</v>
      </c>
      <c r="G353" t="s">
        <v>1594</v>
      </c>
      <c r="H353" t="s">
        <v>2126</v>
      </c>
      <c r="I353" t="s">
        <v>2127</v>
      </c>
    </row>
    <row r="354" spans="6:9">
      <c r="F354" t="s">
        <v>564</v>
      </c>
      <c r="G354" t="s">
        <v>1594</v>
      </c>
      <c r="H354" t="s">
        <v>2126</v>
      </c>
      <c r="I354" t="s">
        <v>2127</v>
      </c>
    </row>
    <row r="355" spans="6:9">
      <c r="F355" t="s">
        <v>572</v>
      </c>
      <c r="G355" t="s">
        <v>1594</v>
      </c>
      <c r="H355" t="s">
        <v>2126</v>
      </c>
      <c r="I355" t="s">
        <v>2127</v>
      </c>
    </row>
    <row r="356" spans="6:9">
      <c r="F356" t="s">
        <v>579</v>
      </c>
      <c r="G356" t="s">
        <v>1594</v>
      </c>
      <c r="H356" t="s">
        <v>2126</v>
      </c>
      <c r="I356" t="s">
        <v>2127</v>
      </c>
    </row>
    <row r="357" spans="6:9">
      <c r="F357" t="s">
        <v>588</v>
      </c>
      <c r="G357" t="s">
        <v>1594</v>
      </c>
      <c r="H357" t="s">
        <v>2126</v>
      </c>
      <c r="I357" t="s">
        <v>2127</v>
      </c>
    </row>
    <row r="358" spans="6:9">
      <c r="F358" t="s">
        <v>597</v>
      </c>
      <c r="G358" t="s">
        <v>1594</v>
      </c>
      <c r="H358" t="s">
        <v>2126</v>
      </c>
      <c r="I358" t="s">
        <v>2127</v>
      </c>
    </row>
    <row r="359" spans="6:9">
      <c r="F359" t="s">
        <v>604</v>
      </c>
      <c r="G359" t="s">
        <v>1594</v>
      </c>
      <c r="H359" t="s">
        <v>2126</v>
      </c>
      <c r="I359" t="s">
        <v>2127</v>
      </c>
    </row>
    <row r="360" spans="6:9">
      <c r="F360" t="s">
        <v>614</v>
      </c>
      <c r="G360" t="s">
        <v>1594</v>
      </c>
      <c r="H360" t="s">
        <v>2126</v>
      </c>
      <c r="I360" t="s">
        <v>2127</v>
      </c>
    </row>
    <row r="361" spans="6:9">
      <c r="F361" t="s">
        <v>621</v>
      </c>
      <c r="G361" t="s">
        <v>1594</v>
      </c>
      <c r="H361" t="s">
        <v>2126</v>
      </c>
      <c r="I361" t="s">
        <v>2127</v>
      </c>
    </row>
    <row r="362" spans="6:9">
      <c r="F362" t="s">
        <v>628</v>
      </c>
      <c r="G362" t="s">
        <v>1594</v>
      </c>
      <c r="H362" t="s">
        <v>2126</v>
      </c>
      <c r="I362" t="s">
        <v>2127</v>
      </c>
    </row>
    <row r="363" spans="6:9">
      <c r="F363" t="s">
        <v>635</v>
      </c>
      <c r="G363" t="s">
        <v>1594</v>
      </c>
      <c r="H363" t="s">
        <v>2126</v>
      </c>
      <c r="I363" t="s">
        <v>2127</v>
      </c>
    </row>
    <row r="364" spans="6:9">
      <c r="F364" t="s">
        <v>641</v>
      </c>
      <c r="G364" t="s">
        <v>1594</v>
      </c>
      <c r="H364" t="s">
        <v>2126</v>
      </c>
      <c r="I364" t="s">
        <v>2127</v>
      </c>
    </row>
    <row r="365" spans="6:9">
      <c r="F365" t="s">
        <v>647</v>
      </c>
      <c r="G365" t="s">
        <v>1594</v>
      </c>
      <c r="H365" t="s">
        <v>2126</v>
      </c>
      <c r="I365" t="s">
        <v>2127</v>
      </c>
    </row>
    <row r="366" spans="6:9">
      <c r="F366" t="s">
        <v>654</v>
      </c>
      <c r="G366" t="s">
        <v>1594</v>
      </c>
      <c r="H366" t="s">
        <v>2126</v>
      </c>
      <c r="I366" t="s">
        <v>2127</v>
      </c>
    </row>
    <row r="367" spans="6:9">
      <c r="F367" t="s">
        <v>661</v>
      </c>
      <c r="G367" t="s">
        <v>1594</v>
      </c>
      <c r="H367" t="s">
        <v>2126</v>
      </c>
      <c r="I367" t="s">
        <v>2127</v>
      </c>
    </row>
    <row r="368" spans="6:9">
      <c r="F368" t="s">
        <v>670</v>
      </c>
      <c r="G368" t="s">
        <v>1594</v>
      </c>
      <c r="H368" t="s">
        <v>2126</v>
      </c>
      <c r="I368" t="s">
        <v>2127</v>
      </c>
    </row>
    <row r="369" spans="6:9">
      <c r="F369" t="s">
        <v>679</v>
      </c>
      <c r="G369" t="s">
        <v>1594</v>
      </c>
      <c r="H369" t="s">
        <v>2126</v>
      </c>
      <c r="I369" t="s">
        <v>2127</v>
      </c>
    </row>
    <row r="370" spans="6:9">
      <c r="F370" t="s">
        <v>687</v>
      </c>
      <c r="G370" t="s">
        <v>1594</v>
      </c>
      <c r="H370" t="s">
        <v>2126</v>
      </c>
      <c r="I370" t="s">
        <v>2127</v>
      </c>
    </row>
    <row r="371" spans="6:9">
      <c r="F371" t="s">
        <v>694</v>
      </c>
      <c r="G371" t="s">
        <v>1594</v>
      </c>
      <c r="H371" t="s">
        <v>2126</v>
      </c>
      <c r="I371" t="s">
        <v>2127</v>
      </c>
    </row>
    <row r="372" spans="6:9">
      <c r="F372" t="s">
        <v>700</v>
      </c>
      <c r="G372" t="s">
        <v>1594</v>
      </c>
      <c r="H372" t="s">
        <v>2126</v>
      </c>
      <c r="I372" t="s">
        <v>2127</v>
      </c>
    </row>
    <row r="373" spans="6:9">
      <c r="F373" t="s">
        <v>708</v>
      </c>
      <c r="G373" t="s">
        <v>1594</v>
      </c>
      <c r="H373" t="s">
        <v>2126</v>
      </c>
      <c r="I373" t="s">
        <v>2127</v>
      </c>
    </row>
    <row r="374" spans="6:9">
      <c r="F374" t="s">
        <v>716</v>
      </c>
      <c r="G374" t="s">
        <v>1594</v>
      </c>
      <c r="H374" t="s">
        <v>2126</v>
      </c>
      <c r="I374" t="s">
        <v>2127</v>
      </c>
    </row>
    <row r="375" spans="6:9">
      <c r="F375" t="s">
        <v>724</v>
      </c>
      <c r="G375" t="s">
        <v>1594</v>
      </c>
      <c r="H375" t="s">
        <v>2126</v>
      </c>
      <c r="I375" t="s">
        <v>2127</v>
      </c>
    </row>
    <row r="376" spans="6:9">
      <c r="F376" t="s">
        <v>732</v>
      </c>
      <c r="G376" t="s">
        <v>1594</v>
      </c>
      <c r="H376" t="s">
        <v>2126</v>
      </c>
      <c r="I376" t="s">
        <v>2127</v>
      </c>
    </row>
    <row r="377" spans="6:9">
      <c r="F377" t="s">
        <v>739</v>
      </c>
      <c r="G377" t="s">
        <v>1594</v>
      </c>
      <c r="H377" t="s">
        <v>2126</v>
      </c>
      <c r="I377" t="s">
        <v>2127</v>
      </c>
    </row>
    <row r="378" spans="6:9">
      <c r="F378" t="s">
        <v>747</v>
      </c>
      <c r="G378" t="s">
        <v>1594</v>
      </c>
      <c r="H378" t="s">
        <v>2126</v>
      </c>
      <c r="I378" t="s">
        <v>2127</v>
      </c>
    </row>
    <row r="379" spans="6:9">
      <c r="F379" t="s">
        <v>753</v>
      </c>
      <c r="G379" t="s">
        <v>1594</v>
      </c>
      <c r="H379" t="s">
        <v>2126</v>
      </c>
      <c r="I379" t="s">
        <v>2127</v>
      </c>
    </row>
    <row r="380" spans="6:9">
      <c r="F380" t="s">
        <v>760</v>
      </c>
      <c r="G380" t="s">
        <v>1594</v>
      </c>
      <c r="H380" t="s">
        <v>2126</v>
      </c>
      <c r="I380" t="s">
        <v>2127</v>
      </c>
    </row>
    <row r="381" spans="6:9">
      <c r="F381" t="s">
        <v>768</v>
      </c>
      <c r="G381" t="s">
        <v>1594</v>
      </c>
      <c r="H381" t="s">
        <v>2126</v>
      </c>
      <c r="I381" t="s">
        <v>2127</v>
      </c>
    </row>
    <row r="382" spans="6:9">
      <c r="F382" t="s">
        <v>776</v>
      </c>
      <c r="G382" t="s">
        <v>1594</v>
      </c>
      <c r="H382" t="s">
        <v>2126</v>
      </c>
      <c r="I382" t="s">
        <v>2127</v>
      </c>
    </row>
    <row r="383" spans="6:9">
      <c r="F383" t="s">
        <v>784</v>
      </c>
      <c r="G383" t="s">
        <v>1594</v>
      </c>
      <c r="H383" t="s">
        <v>2126</v>
      </c>
      <c r="I383" t="s">
        <v>2127</v>
      </c>
    </row>
    <row r="384" spans="6:9">
      <c r="F384" t="s">
        <v>792</v>
      </c>
      <c r="G384" t="s">
        <v>1594</v>
      </c>
      <c r="H384" t="s">
        <v>2126</v>
      </c>
      <c r="I384" t="s">
        <v>2127</v>
      </c>
    </row>
    <row r="385" spans="6:9">
      <c r="F385" t="s">
        <v>800</v>
      </c>
      <c r="G385" t="s">
        <v>1594</v>
      </c>
      <c r="H385" t="s">
        <v>2126</v>
      </c>
      <c r="I385" t="s">
        <v>2127</v>
      </c>
    </row>
    <row r="386" spans="6:9">
      <c r="F386" t="s">
        <v>810</v>
      </c>
      <c r="G386" t="s">
        <v>1594</v>
      </c>
      <c r="H386" t="s">
        <v>2126</v>
      </c>
      <c r="I386" t="s">
        <v>2127</v>
      </c>
    </row>
    <row r="387" spans="6:9">
      <c r="F387" t="s">
        <v>821</v>
      </c>
      <c r="G387" t="s">
        <v>1594</v>
      </c>
      <c r="H387" t="s">
        <v>2126</v>
      </c>
      <c r="I387" t="s">
        <v>2127</v>
      </c>
    </row>
    <row r="388" spans="6:9">
      <c r="F388" t="s">
        <v>830</v>
      </c>
      <c r="G388" t="s">
        <v>1594</v>
      </c>
      <c r="H388" t="s">
        <v>2126</v>
      </c>
      <c r="I388" t="s">
        <v>2127</v>
      </c>
    </row>
    <row r="389" spans="6:9">
      <c r="F389" t="s">
        <v>840</v>
      </c>
      <c r="G389" t="s">
        <v>1594</v>
      </c>
      <c r="H389" t="s">
        <v>2126</v>
      </c>
      <c r="I389" t="s">
        <v>2127</v>
      </c>
    </row>
    <row r="390" spans="6:9">
      <c r="F390" t="s">
        <v>850</v>
      </c>
      <c r="G390" t="s">
        <v>1594</v>
      </c>
      <c r="H390" t="s">
        <v>2126</v>
      </c>
      <c r="I390" t="s">
        <v>2127</v>
      </c>
    </row>
    <row r="391" spans="6:9">
      <c r="F391" t="s">
        <v>860</v>
      </c>
      <c r="G391" t="s">
        <v>1594</v>
      </c>
      <c r="H391" t="s">
        <v>2126</v>
      </c>
      <c r="I391" t="s">
        <v>2127</v>
      </c>
    </row>
    <row r="392" spans="6:9">
      <c r="F392" t="s">
        <v>867</v>
      </c>
      <c r="G392" t="s">
        <v>1594</v>
      </c>
      <c r="H392" t="s">
        <v>2126</v>
      </c>
      <c r="I392" t="s">
        <v>2127</v>
      </c>
    </row>
    <row r="393" spans="6:9">
      <c r="F393" t="s">
        <v>875</v>
      </c>
      <c r="G393" t="s">
        <v>1594</v>
      </c>
      <c r="H393" t="s">
        <v>2126</v>
      </c>
      <c r="I393" t="s">
        <v>2127</v>
      </c>
    </row>
    <row r="394" spans="6:9">
      <c r="F394" t="s">
        <v>882</v>
      </c>
      <c r="G394" t="s">
        <v>1594</v>
      </c>
      <c r="H394" t="s">
        <v>2126</v>
      </c>
      <c r="I394" t="s">
        <v>2127</v>
      </c>
    </row>
    <row r="395" spans="6:9">
      <c r="F395" t="s">
        <v>889</v>
      </c>
      <c r="G395" t="s">
        <v>1594</v>
      </c>
      <c r="H395" t="s">
        <v>2126</v>
      </c>
      <c r="I395" t="s">
        <v>2127</v>
      </c>
    </row>
    <row r="396" spans="6:9">
      <c r="F396" t="s">
        <v>894</v>
      </c>
      <c r="G396" t="s">
        <v>1594</v>
      </c>
      <c r="H396" t="s">
        <v>2126</v>
      </c>
      <c r="I396" t="s">
        <v>2127</v>
      </c>
    </row>
    <row r="397" spans="6:9">
      <c r="F397" t="s">
        <v>900</v>
      </c>
      <c r="G397" t="s">
        <v>1594</v>
      </c>
      <c r="H397" t="s">
        <v>2126</v>
      </c>
      <c r="I397" t="s">
        <v>2127</v>
      </c>
    </row>
    <row r="398" spans="6:9">
      <c r="F398" t="s">
        <v>907</v>
      </c>
      <c r="G398" t="s">
        <v>1594</v>
      </c>
      <c r="H398" t="s">
        <v>2126</v>
      </c>
      <c r="I398" t="s">
        <v>2127</v>
      </c>
    </row>
    <row r="399" spans="6:9">
      <c r="F399" t="s">
        <v>912</v>
      </c>
      <c r="G399" t="s">
        <v>1594</v>
      </c>
      <c r="H399" t="s">
        <v>2126</v>
      </c>
      <c r="I399" t="s">
        <v>2127</v>
      </c>
    </row>
    <row r="400" spans="6:9">
      <c r="F400" t="s">
        <v>388</v>
      </c>
      <c r="G400" t="s">
        <v>2138</v>
      </c>
      <c r="H400" t="s">
        <v>2139</v>
      </c>
      <c r="I400" t="s">
        <v>1783</v>
      </c>
    </row>
    <row r="401" spans="6:9">
      <c r="F401" t="s">
        <v>161</v>
      </c>
      <c r="G401" t="s">
        <v>2140</v>
      </c>
      <c r="H401" t="s">
        <v>2141</v>
      </c>
      <c r="I401" t="s">
        <v>1783</v>
      </c>
    </row>
    <row r="402" spans="6:9">
      <c r="F402" t="s">
        <v>175</v>
      </c>
      <c r="G402" t="s">
        <v>2140</v>
      </c>
      <c r="H402" t="s">
        <v>2142</v>
      </c>
      <c r="I402" t="s">
        <v>1729</v>
      </c>
    </row>
    <row r="403" spans="6:9">
      <c r="F403" t="s">
        <v>190</v>
      </c>
      <c r="G403" t="s">
        <v>2140</v>
      </c>
      <c r="H403" t="s">
        <v>2143</v>
      </c>
      <c r="I403" t="s">
        <v>1783</v>
      </c>
    </row>
    <row r="404" spans="6:9">
      <c r="F404" t="s">
        <v>211</v>
      </c>
      <c r="G404" t="s">
        <v>2140</v>
      </c>
      <c r="H404" t="s">
        <v>2144</v>
      </c>
      <c r="I404" t="s">
        <v>1783</v>
      </c>
    </row>
    <row r="405" spans="6:9">
      <c r="F405" t="s">
        <v>225</v>
      </c>
      <c r="G405" t="s">
        <v>2140</v>
      </c>
      <c r="H405" t="s">
        <v>2145</v>
      </c>
      <c r="I405" t="s">
        <v>1729</v>
      </c>
    </row>
    <row r="406" spans="6:9">
      <c r="F406" t="s">
        <v>241</v>
      </c>
      <c r="G406" t="s">
        <v>2140</v>
      </c>
      <c r="H406" t="s">
        <v>2146</v>
      </c>
      <c r="I406" t="s">
        <v>1783</v>
      </c>
    </row>
    <row r="407" spans="6:9">
      <c r="F407" t="s">
        <v>2147</v>
      </c>
      <c r="G407" t="s">
        <v>2140</v>
      </c>
      <c r="H407" t="s">
        <v>2148</v>
      </c>
      <c r="I407" t="s">
        <v>1783</v>
      </c>
    </row>
    <row r="408" spans="6:9">
      <c r="F408" t="s">
        <v>2149</v>
      </c>
      <c r="G408" t="s">
        <v>2140</v>
      </c>
      <c r="H408" t="s">
        <v>2150</v>
      </c>
      <c r="I408" t="s">
        <v>1729</v>
      </c>
    </row>
    <row r="409" spans="6:9">
      <c r="F409" t="s">
        <v>2151</v>
      </c>
      <c r="G409" t="s">
        <v>2140</v>
      </c>
      <c r="H409" t="s">
        <v>2152</v>
      </c>
      <c r="I409" t="s">
        <v>1783</v>
      </c>
    </row>
    <row r="410" spans="6:9">
      <c r="F410" t="s">
        <v>2153</v>
      </c>
      <c r="G410" t="s">
        <v>2140</v>
      </c>
      <c r="H410" t="s">
        <v>2154</v>
      </c>
      <c r="I410" t="s">
        <v>1783</v>
      </c>
    </row>
    <row r="411" spans="6:9">
      <c r="F411" t="s">
        <v>2155</v>
      </c>
      <c r="G411" t="s">
        <v>2140</v>
      </c>
      <c r="H411" t="s">
        <v>2156</v>
      </c>
      <c r="I411" t="s">
        <v>1729</v>
      </c>
    </row>
    <row r="412" spans="6:9">
      <c r="F412" t="s">
        <v>2157</v>
      </c>
      <c r="G412" t="s">
        <v>2140</v>
      </c>
      <c r="H412" t="s">
        <v>2158</v>
      </c>
      <c r="I412" t="s">
        <v>1783</v>
      </c>
    </row>
    <row r="413" spans="6:9">
      <c r="F413" t="s">
        <v>378</v>
      </c>
      <c r="G413" t="s">
        <v>2138</v>
      </c>
      <c r="H413" t="s">
        <v>2159</v>
      </c>
      <c r="I413" t="s">
        <v>1783</v>
      </c>
    </row>
    <row r="414" spans="6:9">
      <c r="F414" t="s">
        <v>1597</v>
      </c>
      <c r="G414" t="s">
        <v>1781</v>
      </c>
      <c r="H414" t="s">
        <v>2160</v>
      </c>
      <c r="I414" t="s">
        <v>61</v>
      </c>
    </row>
    <row r="415" spans="6:9">
      <c r="F415" t="s">
        <v>1601</v>
      </c>
      <c r="G415" t="s">
        <v>2161</v>
      </c>
      <c r="H415" t="s">
        <v>2162</v>
      </c>
      <c r="I415" t="s">
        <v>1783</v>
      </c>
    </row>
    <row r="416" spans="6:9">
      <c r="F416" t="s">
        <v>1605</v>
      </c>
      <c r="G416" t="s">
        <v>2161</v>
      </c>
      <c r="H416" t="s">
        <v>2163</v>
      </c>
      <c r="I416" t="s">
        <v>1783</v>
      </c>
    </row>
    <row r="417" spans="6:9">
      <c r="F417" t="s">
        <v>2164</v>
      </c>
      <c r="G417" t="s">
        <v>2161</v>
      </c>
      <c r="H417" t="s">
        <v>2165</v>
      </c>
      <c r="I417" t="s">
        <v>1783</v>
      </c>
    </row>
    <row r="418" spans="6:9">
      <c r="F418" t="s">
        <v>2166</v>
      </c>
      <c r="G418" t="s">
        <v>2161</v>
      </c>
      <c r="H418" t="s">
        <v>2167</v>
      </c>
      <c r="I418" t="s">
        <v>1783</v>
      </c>
    </row>
    <row r="419" spans="6:9">
      <c r="F419" t="s">
        <v>1613</v>
      </c>
      <c r="G419" t="s">
        <v>2161</v>
      </c>
      <c r="H419" t="s">
        <v>2168</v>
      </c>
      <c r="I419" t="s">
        <v>1729</v>
      </c>
    </row>
    <row r="420" spans="6:9">
      <c r="F420" t="s">
        <v>188</v>
      </c>
      <c r="G420" t="s">
        <v>2169</v>
      </c>
      <c r="H420" t="s">
        <v>2170</v>
      </c>
      <c r="I420" t="s">
        <v>1783</v>
      </c>
    </row>
    <row r="421" spans="6:9">
      <c r="F421" t="s">
        <v>2171</v>
      </c>
      <c r="G421" t="s">
        <v>2169</v>
      </c>
      <c r="H421" t="s">
        <v>2172</v>
      </c>
      <c r="I421" t="s">
        <v>1783</v>
      </c>
    </row>
    <row r="422" spans="6:9">
      <c r="F422" t="s">
        <v>174</v>
      </c>
      <c r="G422" t="s">
        <v>2169</v>
      </c>
      <c r="H422" t="s">
        <v>2173</v>
      </c>
      <c r="I422" t="s">
        <v>1729</v>
      </c>
    </row>
    <row r="423" spans="6:9">
      <c r="F423" t="s">
        <v>2174</v>
      </c>
      <c r="G423" t="s">
        <v>2169</v>
      </c>
      <c r="H423" t="s">
        <v>2172</v>
      </c>
      <c r="I423" t="s">
        <v>1783</v>
      </c>
    </row>
    <row r="424" spans="6:9">
      <c r="F424" t="s">
        <v>160</v>
      </c>
      <c r="G424" t="s">
        <v>2169</v>
      </c>
      <c r="H424" t="s">
        <v>2175</v>
      </c>
      <c r="I424" t="s">
        <v>1729</v>
      </c>
    </row>
    <row r="425" spans="6:9">
      <c r="F425" t="s">
        <v>2176</v>
      </c>
      <c r="G425" t="s">
        <v>2169</v>
      </c>
      <c r="H425" t="s">
        <v>2177</v>
      </c>
      <c r="I425" t="s">
        <v>1783</v>
      </c>
    </row>
    <row r="426" spans="6:9">
      <c r="F426" t="s">
        <v>159</v>
      </c>
      <c r="G426" t="s">
        <v>2178</v>
      </c>
      <c r="H426" t="s">
        <v>2179</v>
      </c>
      <c r="I426" t="s">
        <v>2180</v>
      </c>
    </row>
    <row r="427" spans="6:9">
      <c r="F427" t="s">
        <v>2181</v>
      </c>
      <c r="G427" t="s">
        <v>2178</v>
      </c>
      <c r="H427" t="s">
        <v>2182</v>
      </c>
      <c r="I427" t="s">
        <v>1783</v>
      </c>
    </row>
    <row r="428" spans="6:9">
      <c r="F428" t="s">
        <v>2183</v>
      </c>
      <c r="G428" t="s">
        <v>2178</v>
      </c>
      <c r="H428" t="s">
        <v>2184</v>
      </c>
      <c r="I428" t="s">
        <v>2185</v>
      </c>
    </row>
    <row r="429" spans="6:9">
      <c r="F429" t="s">
        <v>173</v>
      </c>
      <c r="G429" t="s">
        <v>2178</v>
      </c>
      <c r="H429" t="s">
        <v>2186</v>
      </c>
      <c r="I429" t="s">
        <v>2185</v>
      </c>
    </row>
    <row r="430" spans="6:9">
      <c r="F430" t="s">
        <v>2187</v>
      </c>
      <c r="G430" t="s">
        <v>2169</v>
      </c>
      <c r="H430" t="s">
        <v>2188</v>
      </c>
      <c r="I430" t="s">
        <v>2189</v>
      </c>
    </row>
    <row r="431" spans="6:9">
      <c r="F431" t="s">
        <v>236</v>
      </c>
      <c r="G431" t="s">
        <v>2190</v>
      </c>
      <c r="H431" t="s">
        <v>2191</v>
      </c>
      <c r="I431" t="s">
        <v>1783</v>
      </c>
    </row>
    <row r="432" spans="6:9">
      <c r="F432" t="s">
        <v>221</v>
      </c>
      <c r="G432" t="s">
        <v>2190</v>
      </c>
      <c r="H432" t="s">
        <v>2192</v>
      </c>
      <c r="I432" t="s">
        <v>1729</v>
      </c>
    </row>
    <row r="433" spans="6:9">
      <c r="F433" t="s">
        <v>207</v>
      </c>
      <c r="G433" t="s">
        <v>2190</v>
      </c>
      <c r="H433" t="s">
        <v>2193</v>
      </c>
      <c r="I433" t="s">
        <v>1729</v>
      </c>
    </row>
    <row r="434" spans="6:9">
      <c r="F434" t="s">
        <v>2194</v>
      </c>
      <c r="G434" t="s">
        <v>2190</v>
      </c>
      <c r="H434" t="s">
        <v>2195</v>
      </c>
      <c r="I434" t="s">
        <v>1783</v>
      </c>
    </row>
    <row r="435" spans="6:9">
      <c r="F435" t="s">
        <v>206</v>
      </c>
      <c r="G435" t="s">
        <v>2196</v>
      </c>
      <c r="H435" t="s">
        <v>2197</v>
      </c>
      <c r="I435" t="s">
        <v>2180</v>
      </c>
    </row>
    <row r="436" spans="6:9">
      <c r="F436" t="s">
        <v>2198</v>
      </c>
      <c r="G436" t="s">
        <v>2196</v>
      </c>
      <c r="H436" t="s">
        <v>2199</v>
      </c>
      <c r="I436" t="s">
        <v>1783</v>
      </c>
    </row>
    <row r="437" spans="6:9">
      <c r="F437" t="s">
        <v>220</v>
      </c>
      <c r="G437" t="s">
        <v>2196</v>
      </c>
      <c r="H437" t="s">
        <v>2200</v>
      </c>
      <c r="I437" t="s">
        <v>2185</v>
      </c>
    </row>
    <row r="438" spans="6:9">
      <c r="F438" t="s">
        <v>395</v>
      </c>
      <c r="G438" t="s">
        <v>2201</v>
      </c>
      <c r="H438" t="s">
        <v>2202</v>
      </c>
      <c r="I438" t="s">
        <v>1783</v>
      </c>
    </row>
    <row r="439" spans="6:9">
      <c r="F439" t="s">
        <v>386</v>
      </c>
      <c r="G439" t="s">
        <v>2201</v>
      </c>
      <c r="H439" t="s">
        <v>2203</v>
      </c>
      <c r="I439" t="s">
        <v>1729</v>
      </c>
    </row>
    <row r="440" spans="6:9">
      <c r="F440" t="s">
        <v>376</v>
      </c>
      <c r="G440" t="s">
        <v>2201</v>
      </c>
      <c r="H440" t="s">
        <v>2204</v>
      </c>
      <c r="I440" t="s">
        <v>1729</v>
      </c>
    </row>
    <row r="441" spans="6:9">
      <c r="F441" t="s">
        <v>2205</v>
      </c>
      <c r="G441" t="s">
        <v>2201</v>
      </c>
      <c r="H441" t="s">
        <v>2206</v>
      </c>
      <c r="I441" t="s">
        <v>1783</v>
      </c>
    </row>
    <row r="442" spans="6:9">
      <c r="F442" t="s">
        <v>375</v>
      </c>
      <c r="G442" t="s">
        <v>2207</v>
      </c>
      <c r="H442" t="s">
        <v>2208</v>
      </c>
      <c r="I442" t="s">
        <v>2180</v>
      </c>
    </row>
    <row r="443" spans="6:9">
      <c r="F443" t="s">
        <v>2209</v>
      </c>
      <c r="G443" t="s">
        <v>2207</v>
      </c>
      <c r="H443" t="s">
        <v>2210</v>
      </c>
      <c r="I443" t="s">
        <v>1783</v>
      </c>
    </row>
    <row r="444" spans="6:9">
      <c r="F444" t="s">
        <v>385</v>
      </c>
      <c r="G444" t="s">
        <v>2207</v>
      </c>
      <c r="H444" t="s">
        <v>2211</v>
      </c>
      <c r="I444" t="s">
        <v>2185</v>
      </c>
    </row>
    <row r="445" spans="6:9">
      <c r="F445" t="s">
        <v>446</v>
      </c>
      <c r="G445" t="s">
        <v>2212</v>
      </c>
      <c r="H445" t="s">
        <v>2213</v>
      </c>
      <c r="I445" t="s">
        <v>1783</v>
      </c>
    </row>
    <row r="446" spans="6:9">
      <c r="F446" t="s">
        <v>438</v>
      </c>
      <c r="G446" t="s">
        <v>2212</v>
      </c>
      <c r="H446" t="s">
        <v>2214</v>
      </c>
      <c r="I446" t="s">
        <v>1729</v>
      </c>
    </row>
    <row r="447" spans="6:9">
      <c r="F447" t="s">
        <v>428</v>
      </c>
      <c r="G447" t="s">
        <v>2212</v>
      </c>
      <c r="H447" t="s">
        <v>2215</v>
      </c>
      <c r="I447" t="s">
        <v>1729</v>
      </c>
    </row>
    <row r="448" spans="6:9">
      <c r="F448" t="s">
        <v>2216</v>
      </c>
      <c r="G448" t="s">
        <v>2212</v>
      </c>
      <c r="H448" t="s">
        <v>2217</v>
      </c>
      <c r="I448" t="s">
        <v>1783</v>
      </c>
    </row>
    <row r="449" spans="6:9">
      <c r="F449" t="s">
        <v>427</v>
      </c>
      <c r="G449" t="s">
        <v>2218</v>
      </c>
      <c r="H449" t="s">
        <v>2219</v>
      </c>
      <c r="I449" t="s">
        <v>2180</v>
      </c>
    </row>
    <row r="450" spans="6:9">
      <c r="F450" t="s">
        <v>2220</v>
      </c>
      <c r="G450" t="s">
        <v>2218</v>
      </c>
      <c r="H450" t="s">
        <v>2221</v>
      </c>
      <c r="I450" t="s">
        <v>1783</v>
      </c>
    </row>
    <row r="451" spans="6:9">
      <c r="F451" t="s">
        <v>437</v>
      </c>
      <c r="G451" t="s">
        <v>2218</v>
      </c>
      <c r="H451" t="s">
        <v>2222</v>
      </c>
      <c r="I451" t="s">
        <v>2185</v>
      </c>
    </row>
    <row r="452" spans="6:9">
      <c r="F452" t="s">
        <v>473</v>
      </c>
      <c r="G452" t="s">
        <v>2223</v>
      </c>
      <c r="H452" t="s">
        <v>2224</v>
      </c>
      <c r="I452" t="s">
        <v>1783</v>
      </c>
    </row>
    <row r="453" spans="6:9">
      <c r="F453" t="s">
        <v>465</v>
      </c>
      <c r="G453" t="s">
        <v>2223</v>
      </c>
      <c r="H453" t="s">
        <v>2225</v>
      </c>
      <c r="I453" t="s">
        <v>1783</v>
      </c>
    </row>
    <row r="454" spans="6:9">
      <c r="F454" t="s">
        <v>456</v>
      </c>
      <c r="G454" t="s">
        <v>2223</v>
      </c>
      <c r="H454" t="s">
        <v>2226</v>
      </c>
      <c r="I454" t="s">
        <v>1729</v>
      </c>
    </row>
    <row r="455" spans="6:9">
      <c r="F455" t="s">
        <v>2227</v>
      </c>
      <c r="G455" t="s">
        <v>2223</v>
      </c>
      <c r="H455" t="s">
        <v>2228</v>
      </c>
      <c r="I455" t="s">
        <v>1783</v>
      </c>
    </row>
    <row r="456" spans="6:9">
      <c r="F456" t="s">
        <v>455</v>
      </c>
      <c r="G456" t="s">
        <v>2229</v>
      </c>
      <c r="H456" t="s">
        <v>2230</v>
      </c>
      <c r="I456" t="s">
        <v>1729</v>
      </c>
    </row>
    <row r="457" spans="6:9">
      <c r="F457" t="s">
        <v>2231</v>
      </c>
      <c r="G457" t="s">
        <v>2229</v>
      </c>
      <c r="H457" t="s">
        <v>2232</v>
      </c>
      <c r="I457" t="s">
        <v>1783</v>
      </c>
    </row>
    <row r="458" spans="6:9">
      <c r="F458" t="s">
        <v>464</v>
      </c>
      <c r="G458" t="s">
        <v>2229</v>
      </c>
      <c r="H458" t="s">
        <v>2233</v>
      </c>
      <c r="I458" t="s">
        <v>2185</v>
      </c>
    </row>
    <row r="459" spans="6:9">
      <c r="F459" t="s">
        <v>578</v>
      </c>
      <c r="G459" t="s">
        <v>2234</v>
      </c>
      <c r="H459" t="s">
        <v>2235</v>
      </c>
      <c r="I459" t="s">
        <v>1783</v>
      </c>
    </row>
    <row r="460" spans="6:9">
      <c r="F460" t="s">
        <v>571</v>
      </c>
      <c r="G460" t="s">
        <v>2234</v>
      </c>
      <c r="H460" t="s">
        <v>2236</v>
      </c>
      <c r="I460" t="s">
        <v>1729</v>
      </c>
    </row>
    <row r="461" spans="6:9">
      <c r="F461" t="s">
        <v>563</v>
      </c>
      <c r="G461" t="s">
        <v>2234</v>
      </c>
      <c r="H461" t="s">
        <v>2237</v>
      </c>
      <c r="I461" t="s">
        <v>1729</v>
      </c>
    </row>
    <row r="462" spans="6:9">
      <c r="F462" t="s">
        <v>2238</v>
      </c>
      <c r="G462" t="s">
        <v>2234</v>
      </c>
      <c r="H462" t="s">
        <v>2239</v>
      </c>
      <c r="I462" t="s">
        <v>1783</v>
      </c>
    </row>
    <row r="463" spans="6:9">
      <c r="F463" t="s">
        <v>562</v>
      </c>
      <c r="G463" t="s">
        <v>2240</v>
      </c>
      <c r="H463" t="s">
        <v>2241</v>
      </c>
      <c r="I463" t="s">
        <v>2185</v>
      </c>
    </row>
    <row r="464" spans="6:9">
      <c r="F464" t="s">
        <v>2242</v>
      </c>
      <c r="G464" t="s">
        <v>2240</v>
      </c>
      <c r="H464" t="s">
        <v>2243</v>
      </c>
      <c r="I464" t="s">
        <v>1783</v>
      </c>
    </row>
    <row r="465" spans="6:9">
      <c r="F465" t="s">
        <v>570</v>
      </c>
      <c r="G465" t="s">
        <v>2240</v>
      </c>
      <c r="H465" t="s">
        <v>2244</v>
      </c>
      <c r="I465" t="s">
        <v>2185</v>
      </c>
    </row>
    <row r="466" spans="6:9">
      <c r="F466" t="s">
        <v>686</v>
      </c>
      <c r="G466" t="s">
        <v>2245</v>
      </c>
      <c r="H466" t="s">
        <v>2246</v>
      </c>
      <c r="I466" t="s">
        <v>1783</v>
      </c>
    </row>
    <row r="467" spans="6:9">
      <c r="F467" t="s">
        <v>678</v>
      </c>
      <c r="G467" t="s">
        <v>2245</v>
      </c>
      <c r="H467" t="s">
        <v>2247</v>
      </c>
      <c r="I467" t="s">
        <v>1729</v>
      </c>
    </row>
    <row r="468" spans="6:9">
      <c r="F468" t="s">
        <v>669</v>
      </c>
      <c r="G468" t="s">
        <v>2245</v>
      </c>
      <c r="H468" t="s">
        <v>2248</v>
      </c>
      <c r="I468" t="s">
        <v>1729</v>
      </c>
    </row>
    <row r="469" spans="6:9">
      <c r="F469" t="s">
        <v>2249</v>
      </c>
      <c r="G469" t="s">
        <v>2245</v>
      </c>
      <c r="H469" t="s">
        <v>2250</v>
      </c>
      <c r="I469" t="s">
        <v>1783</v>
      </c>
    </row>
    <row r="470" spans="6:9">
      <c r="F470" t="s">
        <v>668</v>
      </c>
      <c r="G470" t="s">
        <v>2251</v>
      </c>
      <c r="H470" t="s">
        <v>2252</v>
      </c>
      <c r="I470" t="s">
        <v>2185</v>
      </c>
    </row>
    <row r="471" spans="6:9">
      <c r="F471" t="s">
        <v>2253</v>
      </c>
      <c r="G471" t="s">
        <v>2251</v>
      </c>
      <c r="H471" t="s">
        <v>2254</v>
      </c>
      <c r="I471" t="s">
        <v>1783</v>
      </c>
    </row>
    <row r="472" spans="6:9">
      <c r="F472" t="s">
        <v>677</v>
      </c>
      <c r="G472" t="s">
        <v>2251</v>
      </c>
      <c r="H472" t="s">
        <v>2255</v>
      </c>
      <c r="I472" t="s">
        <v>2185</v>
      </c>
    </row>
    <row r="473" spans="6:9">
      <c r="F473" t="s">
        <v>366</v>
      </c>
      <c r="G473" t="s">
        <v>2256</v>
      </c>
      <c r="H473" t="s">
        <v>2257</v>
      </c>
      <c r="I473" t="s">
        <v>1783</v>
      </c>
    </row>
    <row r="474" spans="6:9">
      <c r="F474" t="s">
        <v>360</v>
      </c>
      <c r="G474" t="s">
        <v>2256</v>
      </c>
      <c r="H474" t="s">
        <v>2258</v>
      </c>
      <c r="I474" t="s">
        <v>1729</v>
      </c>
    </row>
    <row r="475" spans="6:9">
      <c r="F475" t="s">
        <v>353</v>
      </c>
      <c r="G475" t="s">
        <v>2256</v>
      </c>
      <c r="H475" t="s">
        <v>2259</v>
      </c>
      <c r="I475" t="s">
        <v>1729</v>
      </c>
    </row>
    <row r="476" spans="6:9">
      <c r="F476" t="s">
        <v>2260</v>
      </c>
      <c r="G476" t="s">
        <v>2256</v>
      </c>
      <c r="H476" t="s">
        <v>2261</v>
      </c>
      <c r="I476" t="s">
        <v>1783</v>
      </c>
    </row>
    <row r="477" spans="6:9">
      <c r="F477" t="s">
        <v>352</v>
      </c>
      <c r="G477" t="s">
        <v>2262</v>
      </c>
      <c r="H477" t="s">
        <v>2263</v>
      </c>
      <c r="I477" t="s">
        <v>2185</v>
      </c>
    </row>
    <row r="478" spans="6:9">
      <c r="F478" t="s">
        <v>2264</v>
      </c>
      <c r="G478" t="s">
        <v>2262</v>
      </c>
      <c r="H478" t="s">
        <v>2265</v>
      </c>
      <c r="I478" t="s">
        <v>1783</v>
      </c>
    </row>
    <row r="479" spans="6:9">
      <c r="F479" t="s">
        <v>359</v>
      </c>
      <c r="G479" t="s">
        <v>2262</v>
      </c>
      <c r="H479" t="s">
        <v>2266</v>
      </c>
      <c r="I479" t="s">
        <v>2185</v>
      </c>
    </row>
    <row r="480" spans="6:9">
      <c r="F480" t="s">
        <v>2267</v>
      </c>
      <c r="G480" t="s">
        <v>1876</v>
      </c>
      <c r="H480" t="s">
        <v>2268</v>
      </c>
    </row>
    <row r="481" spans="6:9">
      <c r="F481" t="s">
        <v>2269</v>
      </c>
      <c r="G481" t="s">
        <v>1876</v>
      </c>
      <c r="H481" t="s">
        <v>2268</v>
      </c>
    </row>
    <row r="482" spans="6:9">
      <c r="F482" t="s">
        <v>2270</v>
      </c>
      <c r="G482" t="s">
        <v>1876</v>
      </c>
      <c r="H482" t="s">
        <v>2268</v>
      </c>
    </row>
    <row r="483" spans="6:9">
      <c r="F483" t="s">
        <v>2271</v>
      </c>
      <c r="G483" t="s">
        <v>1876</v>
      </c>
      <c r="H483" t="s">
        <v>2268</v>
      </c>
    </row>
    <row r="484" spans="6:9">
      <c r="F484" t="s">
        <v>2272</v>
      </c>
      <c r="G484" t="s">
        <v>1876</v>
      </c>
      <c r="H484" t="s">
        <v>2268</v>
      </c>
    </row>
    <row r="485" spans="6:9">
      <c r="F485" t="s">
        <v>2273</v>
      </c>
      <c r="G485" t="s">
        <v>1876</v>
      </c>
      <c r="H485" t="s">
        <v>2268</v>
      </c>
    </row>
    <row r="486" spans="6:9">
      <c r="F486" t="s">
        <v>2274</v>
      </c>
      <c r="G486" t="s">
        <v>1876</v>
      </c>
      <c r="H486" t="s">
        <v>2268</v>
      </c>
    </row>
    <row r="487" spans="6:9">
      <c r="F487" t="s">
        <v>2275</v>
      </c>
      <c r="G487" t="s">
        <v>2276</v>
      </c>
      <c r="H487" t="s">
        <v>2277</v>
      </c>
      <c r="I487" t="s">
        <v>1729</v>
      </c>
    </row>
    <row r="488" spans="6:9">
      <c r="F488" t="s">
        <v>2278</v>
      </c>
      <c r="G488" t="s">
        <v>2276</v>
      </c>
      <c r="H488" t="s">
        <v>2279</v>
      </c>
      <c r="I488" t="s">
        <v>1729</v>
      </c>
    </row>
    <row r="489" spans="6:9">
      <c r="F489" t="s">
        <v>2280</v>
      </c>
      <c r="G489" t="s">
        <v>2276</v>
      </c>
      <c r="H489" t="s">
        <v>2281</v>
      </c>
      <c r="I489" t="s">
        <v>1729</v>
      </c>
    </row>
    <row r="490" spans="6:9">
      <c r="F490" t="s">
        <v>2282</v>
      </c>
      <c r="G490" t="s">
        <v>2276</v>
      </c>
      <c r="H490" t="s">
        <v>2283</v>
      </c>
      <c r="I490" t="s">
        <v>1783</v>
      </c>
    </row>
    <row r="491" spans="6:9">
      <c r="F491" t="s">
        <v>1616</v>
      </c>
      <c r="G491" t="s">
        <v>2284</v>
      </c>
      <c r="H491" t="s">
        <v>1885</v>
      </c>
      <c r="I491" t="s">
        <v>2127</v>
      </c>
    </row>
    <row r="492" spans="6:9">
      <c r="F492" t="s">
        <v>1619</v>
      </c>
      <c r="G492" t="s">
        <v>2284</v>
      </c>
      <c r="H492" t="s">
        <v>1887</v>
      </c>
      <c r="I492" t="s">
        <v>2127</v>
      </c>
    </row>
    <row r="493" spans="6:9">
      <c r="F493" t="s">
        <v>1621</v>
      </c>
      <c r="G493" t="s">
        <v>2284</v>
      </c>
      <c r="H493" t="s">
        <v>1890</v>
      </c>
      <c r="I493" t="s">
        <v>2127</v>
      </c>
    </row>
    <row r="494" spans="6:9">
      <c r="F494" t="s">
        <v>1623</v>
      </c>
      <c r="G494" t="s">
        <v>2284</v>
      </c>
      <c r="H494" t="s">
        <v>1892</v>
      </c>
      <c r="I494" t="s">
        <v>2127</v>
      </c>
    </row>
    <row r="495" spans="6:9">
      <c r="F495" t="s">
        <v>1625</v>
      </c>
      <c r="G495" t="s">
        <v>2284</v>
      </c>
      <c r="H495" t="s">
        <v>1894</v>
      </c>
      <c r="I495" t="s">
        <v>2127</v>
      </c>
    </row>
    <row r="496" spans="6:9">
      <c r="F496" t="s">
        <v>1627</v>
      </c>
      <c r="G496" t="s">
        <v>2284</v>
      </c>
      <c r="H496" t="s">
        <v>1896</v>
      </c>
      <c r="I496" t="s">
        <v>2127</v>
      </c>
    </row>
    <row r="497" spans="6:9">
      <c r="F497" t="s">
        <v>693</v>
      </c>
      <c r="G497" t="s">
        <v>2285</v>
      </c>
      <c r="H497" t="s">
        <v>2286</v>
      </c>
      <c r="I497" t="s">
        <v>2127</v>
      </c>
    </row>
    <row r="498" spans="6:9">
      <c r="F498" t="s">
        <v>699</v>
      </c>
      <c r="G498" t="s">
        <v>2285</v>
      </c>
      <c r="H498" t="s">
        <v>2286</v>
      </c>
      <c r="I498" t="s">
        <v>2127</v>
      </c>
    </row>
    <row r="499" spans="6:9">
      <c r="F499" t="s">
        <v>707</v>
      </c>
      <c r="G499" t="s">
        <v>2285</v>
      </c>
      <c r="H499" t="s">
        <v>2286</v>
      </c>
      <c r="I499" t="s">
        <v>2127</v>
      </c>
    </row>
    <row r="500" spans="6:9">
      <c r="F500" t="s">
        <v>715</v>
      </c>
      <c r="G500" t="s">
        <v>2285</v>
      </c>
      <c r="H500" t="s">
        <v>2286</v>
      </c>
      <c r="I500" t="s">
        <v>2127</v>
      </c>
    </row>
    <row r="501" spans="6:9">
      <c r="F501" t="s">
        <v>723</v>
      </c>
      <c r="G501" t="s">
        <v>2285</v>
      </c>
      <c r="H501" t="s">
        <v>2286</v>
      </c>
      <c r="I501" t="s">
        <v>2127</v>
      </c>
    </row>
    <row r="502" spans="6:9">
      <c r="F502" t="s">
        <v>731</v>
      </c>
      <c r="G502" t="s">
        <v>2285</v>
      </c>
      <c r="H502" t="s">
        <v>2286</v>
      </c>
      <c r="I502" t="s">
        <v>2127</v>
      </c>
    </row>
    <row r="503" spans="6:9">
      <c r="F503" t="s">
        <v>738</v>
      </c>
      <c r="G503" t="s">
        <v>2285</v>
      </c>
      <c r="H503" t="s">
        <v>2286</v>
      </c>
      <c r="I503" t="s">
        <v>2127</v>
      </c>
    </row>
    <row r="504" spans="6:9">
      <c r="F504" t="s">
        <v>746</v>
      </c>
      <c r="G504" t="s">
        <v>2285</v>
      </c>
      <c r="H504" t="s">
        <v>2286</v>
      </c>
      <c r="I504" t="s">
        <v>2127</v>
      </c>
    </row>
    <row r="505" spans="6:9">
      <c r="F505" t="s">
        <v>752</v>
      </c>
      <c r="G505" t="s">
        <v>2285</v>
      </c>
      <c r="H505" t="s">
        <v>2286</v>
      </c>
      <c r="I505" t="s">
        <v>2127</v>
      </c>
    </row>
    <row r="506" spans="6:9">
      <c r="F506" t="s">
        <v>759</v>
      </c>
      <c r="G506" t="s">
        <v>2285</v>
      </c>
      <c r="H506" t="s">
        <v>2286</v>
      </c>
      <c r="I506" t="s">
        <v>2127</v>
      </c>
    </row>
    <row r="507" spans="6:9">
      <c r="F507" t="s">
        <v>927</v>
      </c>
      <c r="G507" t="s">
        <v>2287</v>
      </c>
      <c r="H507" t="s">
        <v>2288</v>
      </c>
      <c r="I507" t="s">
        <v>2127</v>
      </c>
    </row>
    <row r="508" spans="6:9">
      <c r="F508" t="s">
        <v>935</v>
      </c>
      <c r="G508" t="s">
        <v>2287</v>
      </c>
      <c r="H508" t="s">
        <v>2288</v>
      </c>
      <c r="I508" t="s">
        <v>2127</v>
      </c>
    </row>
    <row r="509" spans="6:9">
      <c r="F509" t="s">
        <v>943</v>
      </c>
      <c r="G509" t="s">
        <v>2287</v>
      </c>
      <c r="H509" t="s">
        <v>2288</v>
      </c>
      <c r="I509" t="s">
        <v>2127</v>
      </c>
    </row>
    <row r="510" spans="6:9">
      <c r="F510" t="s">
        <v>950</v>
      </c>
      <c r="G510" t="s">
        <v>2287</v>
      </c>
      <c r="H510" t="s">
        <v>2288</v>
      </c>
      <c r="I510" t="s">
        <v>2127</v>
      </c>
    </row>
    <row r="511" spans="6:9">
      <c r="F511" t="s">
        <v>957</v>
      </c>
      <c r="G511" t="s">
        <v>2287</v>
      </c>
      <c r="H511" t="s">
        <v>2288</v>
      </c>
      <c r="I511" t="s">
        <v>2127</v>
      </c>
    </row>
    <row r="512" spans="6:9">
      <c r="F512" t="s">
        <v>963</v>
      </c>
      <c r="G512" t="s">
        <v>2287</v>
      </c>
      <c r="H512" t="s">
        <v>2288</v>
      </c>
      <c r="I512" t="s">
        <v>2127</v>
      </c>
    </row>
    <row r="513" spans="6:9">
      <c r="F513" t="s">
        <v>970</v>
      </c>
      <c r="G513" t="s">
        <v>2287</v>
      </c>
      <c r="H513" t="s">
        <v>2288</v>
      </c>
      <c r="I513" t="s">
        <v>2127</v>
      </c>
    </row>
    <row r="514" spans="6:9">
      <c r="F514" t="s">
        <v>976</v>
      </c>
      <c r="G514" t="s">
        <v>2287</v>
      </c>
      <c r="H514" t="s">
        <v>2288</v>
      </c>
      <c r="I514" t="s">
        <v>2127</v>
      </c>
    </row>
    <row r="515" spans="6:9">
      <c r="F515" t="s">
        <v>983</v>
      </c>
      <c r="G515" t="s">
        <v>2287</v>
      </c>
      <c r="H515" t="s">
        <v>2288</v>
      </c>
      <c r="I515" t="s">
        <v>2127</v>
      </c>
    </row>
    <row r="516" spans="6:9">
      <c r="F516" t="s">
        <v>990</v>
      </c>
      <c r="G516" t="s">
        <v>2287</v>
      </c>
      <c r="H516" t="s">
        <v>2288</v>
      </c>
      <c r="I516" t="s">
        <v>2127</v>
      </c>
    </row>
    <row r="517" spans="6:9">
      <c r="F517" t="s">
        <v>767</v>
      </c>
      <c r="G517" t="s">
        <v>2289</v>
      </c>
      <c r="H517" t="s">
        <v>2290</v>
      </c>
      <c r="I517" t="s">
        <v>2127</v>
      </c>
    </row>
    <row r="518" spans="6:9">
      <c r="F518" t="s">
        <v>775</v>
      </c>
      <c r="G518" t="s">
        <v>2289</v>
      </c>
      <c r="H518" t="s">
        <v>2290</v>
      </c>
      <c r="I518" t="s">
        <v>2127</v>
      </c>
    </row>
    <row r="519" spans="6:9">
      <c r="F519" t="s">
        <v>783</v>
      </c>
      <c r="G519" t="s">
        <v>2289</v>
      </c>
      <c r="H519" t="s">
        <v>2290</v>
      </c>
      <c r="I519" t="s">
        <v>2127</v>
      </c>
    </row>
    <row r="520" spans="6:9">
      <c r="F520" t="s">
        <v>791</v>
      </c>
      <c r="G520" t="s">
        <v>2289</v>
      </c>
      <c r="H520" t="s">
        <v>2290</v>
      </c>
      <c r="I520" t="s">
        <v>2127</v>
      </c>
    </row>
    <row r="521" spans="6:9">
      <c r="F521" t="s">
        <v>799</v>
      </c>
      <c r="G521" t="s">
        <v>2289</v>
      </c>
      <c r="H521" t="s">
        <v>2290</v>
      </c>
      <c r="I521" t="s">
        <v>2127</v>
      </c>
    </row>
    <row r="522" spans="6:9">
      <c r="F522" t="s">
        <v>807</v>
      </c>
      <c r="G522" t="s">
        <v>2289</v>
      </c>
      <c r="H522" t="s">
        <v>2290</v>
      </c>
      <c r="I522" t="s">
        <v>2127</v>
      </c>
    </row>
    <row r="523" spans="6:9">
      <c r="F523" t="s">
        <v>819</v>
      </c>
      <c r="G523" t="s">
        <v>2289</v>
      </c>
      <c r="H523" t="s">
        <v>2290</v>
      </c>
      <c r="I523" t="s">
        <v>2127</v>
      </c>
    </row>
    <row r="524" spans="6:9">
      <c r="F524" t="s">
        <v>828</v>
      </c>
      <c r="G524" t="s">
        <v>2289</v>
      </c>
      <c r="H524" t="s">
        <v>2290</v>
      </c>
      <c r="I524" t="s">
        <v>2127</v>
      </c>
    </row>
    <row r="525" spans="6:9">
      <c r="F525" t="s">
        <v>838</v>
      </c>
      <c r="G525" t="s">
        <v>2289</v>
      </c>
      <c r="H525" t="s">
        <v>2290</v>
      </c>
      <c r="I525" t="s">
        <v>2127</v>
      </c>
    </row>
    <row r="526" spans="6:9">
      <c r="F526" t="s">
        <v>848</v>
      </c>
      <c r="G526" t="s">
        <v>2289</v>
      </c>
      <c r="H526" t="s">
        <v>2290</v>
      </c>
      <c r="I526" t="s">
        <v>2127</v>
      </c>
    </row>
    <row r="527" spans="6:9">
      <c r="F527" t="s">
        <v>2291</v>
      </c>
      <c r="G527" t="s">
        <v>2169</v>
      </c>
      <c r="H527" t="s">
        <v>2172</v>
      </c>
      <c r="I527" t="s">
        <v>1783</v>
      </c>
    </row>
    <row r="528" spans="6:9">
      <c r="F528" t="s">
        <v>2292</v>
      </c>
      <c r="G528" t="s">
        <v>2169</v>
      </c>
      <c r="H528" t="s">
        <v>2172</v>
      </c>
      <c r="I528" t="s">
        <v>1783</v>
      </c>
    </row>
    <row r="529" spans="6:9">
      <c r="F529" t="s">
        <v>2293</v>
      </c>
      <c r="G529" t="s">
        <v>2169</v>
      </c>
      <c r="H529" t="s">
        <v>2294</v>
      </c>
      <c r="I529" t="s">
        <v>1783</v>
      </c>
    </row>
    <row r="530" spans="6:9">
      <c r="F530" t="s">
        <v>2295</v>
      </c>
      <c r="G530" t="s">
        <v>2169</v>
      </c>
      <c r="H530" t="s">
        <v>2296</v>
      </c>
      <c r="I530" t="s">
        <v>1783</v>
      </c>
    </row>
    <row r="531" spans="6:9">
      <c r="F531" t="s">
        <v>2297</v>
      </c>
      <c r="G531" t="s">
        <v>2178</v>
      </c>
      <c r="H531" t="s">
        <v>2298</v>
      </c>
      <c r="I531" t="s">
        <v>1783</v>
      </c>
    </row>
    <row r="532" spans="6:9">
      <c r="F532" t="s">
        <v>2299</v>
      </c>
      <c r="G532" t="s">
        <v>2178</v>
      </c>
      <c r="H532" t="s">
        <v>2184</v>
      </c>
      <c r="I532" t="s">
        <v>2185</v>
      </c>
    </row>
    <row r="533" spans="6:9">
      <c r="F533" t="s">
        <v>2300</v>
      </c>
      <c r="G533" t="s">
        <v>2169</v>
      </c>
      <c r="H533" t="s">
        <v>2188</v>
      </c>
      <c r="I533" t="s">
        <v>2189</v>
      </c>
    </row>
    <row r="534" spans="6:9">
      <c r="F534" t="s">
        <v>1607</v>
      </c>
      <c r="G534" t="s">
        <v>2301</v>
      </c>
      <c r="H534" t="s">
        <v>2301</v>
      </c>
    </row>
    <row r="535" spans="6:9">
      <c r="F535" t="s">
        <v>91</v>
      </c>
      <c r="G535" t="s">
        <v>2302</v>
      </c>
      <c r="H535" t="s">
        <v>2303</v>
      </c>
      <c r="I535" t="s">
        <v>1729</v>
      </c>
    </row>
    <row r="536" spans="6:9">
      <c r="F536" t="s">
        <v>107</v>
      </c>
      <c r="G536" t="s">
        <v>2302</v>
      </c>
      <c r="H536" t="s">
        <v>2304</v>
      </c>
      <c r="I536" t="s">
        <v>1729</v>
      </c>
    </row>
    <row r="537" spans="6:9">
      <c r="F537" t="s">
        <v>238</v>
      </c>
      <c r="G537" t="s">
        <v>2302</v>
      </c>
      <c r="H537" t="s">
        <v>2305</v>
      </c>
      <c r="I537" t="s">
        <v>1729</v>
      </c>
    </row>
    <row r="538" spans="6:9">
      <c r="F538" t="s">
        <v>250</v>
      </c>
      <c r="G538" t="s">
        <v>2302</v>
      </c>
      <c r="H538" t="s">
        <v>2306</v>
      </c>
      <c r="I538" t="s">
        <v>1729</v>
      </c>
    </row>
    <row r="539" spans="6:9">
      <c r="F539" t="s">
        <v>262</v>
      </c>
      <c r="G539" t="s">
        <v>2302</v>
      </c>
      <c r="H539" t="s">
        <v>2307</v>
      </c>
      <c r="I539" t="s">
        <v>1729</v>
      </c>
    </row>
    <row r="540" spans="6:9">
      <c r="F540" t="s">
        <v>272</v>
      </c>
      <c r="G540" t="s">
        <v>2302</v>
      </c>
      <c r="H540" t="s">
        <v>2308</v>
      </c>
      <c r="I540" t="s">
        <v>1729</v>
      </c>
    </row>
    <row r="541" spans="6:9">
      <c r="F541" t="s">
        <v>283</v>
      </c>
      <c r="G541" t="s">
        <v>2302</v>
      </c>
      <c r="H541" t="s">
        <v>2309</v>
      </c>
      <c r="I541" t="s">
        <v>1729</v>
      </c>
    </row>
    <row r="542" spans="6:9">
      <c r="F542" t="s">
        <v>292</v>
      </c>
      <c r="G542" t="s">
        <v>2302</v>
      </c>
      <c r="H542" t="s">
        <v>2310</v>
      </c>
      <c r="I542" t="s">
        <v>1729</v>
      </c>
    </row>
    <row r="543" spans="6:9">
      <c r="F543" t="s">
        <v>302</v>
      </c>
      <c r="G543" t="s">
        <v>2302</v>
      </c>
      <c r="H543" t="s">
        <v>2311</v>
      </c>
      <c r="I543" t="s">
        <v>1729</v>
      </c>
    </row>
    <row r="544" spans="6:9">
      <c r="F544" t="s">
        <v>311</v>
      </c>
      <c r="G544" t="s">
        <v>2302</v>
      </c>
      <c r="H544" t="s">
        <v>2312</v>
      </c>
      <c r="I544" t="s">
        <v>1729</v>
      </c>
    </row>
    <row r="545" spans="6:9">
      <c r="F545" t="s">
        <v>321</v>
      </c>
      <c r="G545" t="s">
        <v>2302</v>
      </c>
      <c r="H545" t="s">
        <v>2313</v>
      </c>
      <c r="I545" t="s">
        <v>1729</v>
      </c>
    </row>
    <row r="546" spans="6:9">
      <c r="F546" t="s">
        <v>330</v>
      </c>
      <c r="G546" t="s">
        <v>2302</v>
      </c>
      <c r="H546" t="s">
        <v>2314</v>
      </c>
      <c r="I546" t="s">
        <v>1729</v>
      </c>
    </row>
    <row r="547" spans="6:9">
      <c r="F547" t="s">
        <v>122</v>
      </c>
      <c r="G547" t="s">
        <v>2302</v>
      </c>
      <c r="H547" t="s">
        <v>2315</v>
      </c>
      <c r="I547" t="s">
        <v>1729</v>
      </c>
    </row>
    <row r="548" spans="6:9">
      <c r="F548" t="s">
        <v>340</v>
      </c>
      <c r="G548" t="s">
        <v>2302</v>
      </c>
      <c r="H548" t="s">
        <v>2316</v>
      </c>
      <c r="I548" t="s">
        <v>1729</v>
      </c>
    </row>
    <row r="549" spans="6:9">
      <c r="F549" t="s">
        <v>349</v>
      </c>
      <c r="G549" t="s">
        <v>2302</v>
      </c>
      <c r="H549" t="s">
        <v>2317</v>
      </c>
      <c r="I549" t="s">
        <v>1729</v>
      </c>
    </row>
    <row r="550" spans="6:9">
      <c r="F550" t="s">
        <v>356</v>
      </c>
      <c r="G550" t="s">
        <v>2302</v>
      </c>
      <c r="H550" t="s">
        <v>2318</v>
      </c>
      <c r="I550" t="s">
        <v>1729</v>
      </c>
    </row>
    <row r="551" spans="6:9">
      <c r="F551" t="s">
        <v>363</v>
      </c>
      <c r="G551" t="s">
        <v>2302</v>
      </c>
      <c r="H551" t="s">
        <v>2319</v>
      </c>
      <c r="I551" t="s">
        <v>1729</v>
      </c>
    </row>
    <row r="552" spans="6:9">
      <c r="F552" t="s">
        <v>369</v>
      </c>
      <c r="G552" t="s">
        <v>2302</v>
      </c>
      <c r="H552" t="s">
        <v>2320</v>
      </c>
      <c r="I552" t="s">
        <v>1729</v>
      </c>
    </row>
    <row r="553" spans="6:9">
      <c r="F553" t="s">
        <v>380</v>
      </c>
      <c r="G553" t="s">
        <v>2302</v>
      </c>
      <c r="H553" t="s">
        <v>2321</v>
      </c>
      <c r="I553" t="s">
        <v>1729</v>
      </c>
    </row>
    <row r="554" spans="6:9">
      <c r="F554" t="s">
        <v>390</v>
      </c>
      <c r="G554" t="s">
        <v>2302</v>
      </c>
      <c r="H554" t="s">
        <v>2322</v>
      </c>
      <c r="I554" t="s">
        <v>1729</v>
      </c>
    </row>
    <row r="555" spans="6:9">
      <c r="F555" t="s">
        <v>400</v>
      </c>
      <c r="G555" t="s">
        <v>2302</v>
      </c>
      <c r="H555" t="s">
        <v>2323</v>
      </c>
      <c r="I555" t="s">
        <v>1729</v>
      </c>
    </row>
    <row r="556" spans="6:9">
      <c r="F556" t="s">
        <v>408</v>
      </c>
      <c r="G556" t="s">
        <v>2302</v>
      </c>
      <c r="H556" t="s">
        <v>2324</v>
      </c>
      <c r="I556" t="s">
        <v>1729</v>
      </c>
    </row>
    <row r="557" spans="6:9">
      <c r="F557" t="s">
        <v>415</v>
      </c>
      <c r="G557" t="s">
        <v>2302</v>
      </c>
      <c r="H557" t="s">
        <v>2325</v>
      </c>
      <c r="I557" t="s">
        <v>1729</v>
      </c>
    </row>
    <row r="558" spans="6:9">
      <c r="F558" t="s">
        <v>136</v>
      </c>
      <c r="G558" t="s">
        <v>2302</v>
      </c>
      <c r="H558" t="s">
        <v>2326</v>
      </c>
      <c r="I558" t="s">
        <v>1729</v>
      </c>
    </row>
    <row r="559" spans="6:9">
      <c r="F559" t="s">
        <v>422</v>
      </c>
      <c r="G559" t="s">
        <v>2302</v>
      </c>
      <c r="H559" t="s">
        <v>2327</v>
      </c>
      <c r="I559" t="s">
        <v>1729</v>
      </c>
    </row>
    <row r="560" spans="6:9">
      <c r="F560" t="s">
        <v>431</v>
      </c>
      <c r="G560" t="s">
        <v>2302</v>
      </c>
      <c r="H560" t="s">
        <v>2328</v>
      </c>
      <c r="I560" t="s">
        <v>1729</v>
      </c>
    </row>
    <row r="561" spans="6:9">
      <c r="F561" t="s">
        <v>441</v>
      </c>
      <c r="G561" t="s">
        <v>2302</v>
      </c>
      <c r="H561" t="s">
        <v>2329</v>
      </c>
      <c r="I561" t="s">
        <v>1729</v>
      </c>
    </row>
    <row r="562" spans="6:9">
      <c r="F562" t="s">
        <v>449</v>
      </c>
      <c r="G562" t="s">
        <v>2302</v>
      </c>
      <c r="H562" t="s">
        <v>2330</v>
      </c>
      <c r="I562" t="s">
        <v>1729</v>
      </c>
    </row>
    <row r="563" spans="6:9">
      <c r="F563" t="s">
        <v>459</v>
      </c>
      <c r="G563" t="s">
        <v>2302</v>
      </c>
      <c r="H563" t="s">
        <v>2331</v>
      </c>
      <c r="I563" t="s">
        <v>1729</v>
      </c>
    </row>
    <row r="564" spans="6:9">
      <c r="F564" t="s">
        <v>468</v>
      </c>
      <c r="G564" t="s">
        <v>2302</v>
      </c>
      <c r="H564" t="s">
        <v>2332</v>
      </c>
      <c r="I564" t="s">
        <v>1729</v>
      </c>
    </row>
    <row r="565" spans="6:9">
      <c r="F565" t="s">
        <v>476</v>
      </c>
      <c r="G565" t="s">
        <v>2302</v>
      </c>
      <c r="H565" t="s">
        <v>2333</v>
      </c>
      <c r="I565" t="s">
        <v>1729</v>
      </c>
    </row>
    <row r="566" spans="6:9">
      <c r="F566" t="s">
        <v>484</v>
      </c>
      <c r="G566" t="s">
        <v>2302</v>
      </c>
      <c r="H566" t="s">
        <v>2334</v>
      </c>
      <c r="I566" t="s">
        <v>1729</v>
      </c>
    </row>
    <row r="567" spans="6:9">
      <c r="F567" t="s">
        <v>493</v>
      </c>
      <c r="G567" t="s">
        <v>2302</v>
      </c>
      <c r="H567" t="s">
        <v>2335</v>
      </c>
      <c r="I567" t="s">
        <v>1729</v>
      </c>
    </row>
    <row r="568" spans="6:9">
      <c r="F568" t="s">
        <v>501</v>
      </c>
      <c r="G568" t="s">
        <v>2302</v>
      </c>
      <c r="H568" t="s">
        <v>2336</v>
      </c>
      <c r="I568" t="s">
        <v>1729</v>
      </c>
    </row>
    <row r="569" spans="6:9">
      <c r="F569" t="s">
        <v>150</v>
      </c>
      <c r="G569" t="s">
        <v>2302</v>
      </c>
      <c r="H569" t="s">
        <v>2337</v>
      </c>
      <c r="I569" t="s">
        <v>1729</v>
      </c>
    </row>
    <row r="570" spans="6:9">
      <c r="F570" t="s">
        <v>509</v>
      </c>
      <c r="G570" t="s">
        <v>2302</v>
      </c>
      <c r="H570" t="s">
        <v>2338</v>
      </c>
      <c r="I570" t="s">
        <v>1729</v>
      </c>
    </row>
    <row r="571" spans="6:9">
      <c r="F571" t="s">
        <v>517</v>
      </c>
      <c r="G571" t="s">
        <v>2302</v>
      </c>
      <c r="H571" t="s">
        <v>2339</v>
      </c>
      <c r="I571" t="s">
        <v>1729</v>
      </c>
    </row>
    <row r="572" spans="6:9">
      <c r="F572" t="s">
        <v>525</v>
      </c>
      <c r="G572" t="s">
        <v>2302</v>
      </c>
      <c r="H572" t="s">
        <v>2340</v>
      </c>
      <c r="I572" t="s">
        <v>1729</v>
      </c>
    </row>
    <row r="573" spans="6:9">
      <c r="F573" t="s">
        <v>534</v>
      </c>
      <c r="G573" t="s">
        <v>2302</v>
      </c>
      <c r="H573" t="s">
        <v>2341</v>
      </c>
      <c r="I573" t="s">
        <v>1729</v>
      </c>
    </row>
    <row r="574" spans="6:9">
      <c r="F574" t="s">
        <v>542</v>
      </c>
      <c r="G574" t="s">
        <v>2302</v>
      </c>
      <c r="H574" t="s">
        <v>2342</v>
      </c>
      <c r="I574" t="s">
        <v>1729</v>
      </c>
    </row>
    <row r="575" spans="6:9">
      <c r="F575" t="s">
        <v>550</v>
      </c>
      <c r="G575" t="s">
        <v>2302</v>
      </c>
      <c r="H575" t="s">
        <v>2343</v>
      </c>
      <c r="I575" t="s">
        <v>1729</v>
      </c>
    </row>
    <row r="576" spans="6:9">
      <c r="F576" t="s">
        <v>558</v>
      </c>
      <c r="G576" t="s">
        <v>2302</v>
      </c>
      <c r="H576" t="s">
        <v>2344</v>
      </c>
      <c r="I576" t="s">
        <v>1729</v>
      </c>
    </row>
    <row r="577" spans="6:9">
      <c r="F577" t="s">
        <v>566</v>
      </c>
      <c r="G577" t="s">
        <v>2302</v>
      </c>
      <c r="H577" t="s">
        <v>2345</v>
      </c>
      <c r="I577" t="s">
        <v>1729</v>
      </c>
    </row>
    <row r="578" spans="6:9">
      <c r="F578" t="s">
        <v>574</v>
      </c>
      <c r="G578" t="s">
        <v>2302</v>
      </c>
      <c r="H578" t="s">
        <v>2346</v>
      </c>
      <c r="I578" t="s">
        <v>1729</v>
      </c>
    </row>
    <row r="579" spans="6:9">
      <c r="F579" t="s">
        <v>581</v>
      </c>
      <c r="G579" t="s">
        <v>2302</v>
      </c>
      <c r="H579" t="s">
        <v>2347</v>
      </c>
      <c r="I579" t="s">
        <v>1729</v>
      </c>
    </row>
    <row r="580" spans="6:9">
      <c r="F580" t="s">
        <v>166</v>
      </c>
      <c r="G580" t="s">
        <v>2302</v>
      </c>
      <c r="H580" t="s">
        <v>2348</v>
      </c>
      <c r="I580" t="s">
        <v>1729</v>
      </c>
    </row>
    <row r="581" spans="6:9">
      <c r="F581" t="s">
        <v>590</v>
      </c>
      <c r="G581" t="s">
        <v>2302</v>
      </c>
      <c r="H581" t="s">
        <v>2349</v>
      </c>
      <c r="I581" t="s">
        <v>1729</v>
      </c>
    </row>
    <row r="582" spans="6:9">
      <c r="F582" t="s">
        <v>599</v>
      </c>
      <c r="G582" t="s">
        <v>2302</v>
      </c>
      <c r="H582" t="s">
        <v>2350</v>
      </c>
      <c r="I582" t="s">
        <v>1729</v>
      </c>
    </row>
    <row r="583" spans="6:9">
      <c r="F583" t="s">
        <v>606</v>
      </c>
      <c r="G583" t="s">
        <v>2302</v>
      </c>
      <c r="H583" t="s">
        <v>2351</v>
      </c>
      <c r="I583" t="s">
        <v>1729</v>
      </c>
    </row>
    <row r="584" spans="6:9">
      <c r="F584" t="s">
        <v>616</v>
      </c>
      <c r="G584" t="s">
        <v>2302</v>
      </c>
      <c r="H584" t="s">
        <v>2352</v>
      </c>
      <c r="I584" t="s">
        <v>1729</v>
      </c>
    </row>
    <row r="585" spans="6:9">
      <c r="F585" t="s">
        <v>623</v>
      </c>
      <c r="G585" t="s">
        <v>2302</v>
      </c>
      <c r="H585" t="s">
        <v>2353</v>
      </c>
      <c r="I585" t="s">
        <v>1729</v>
      </c>
    </row>
    <row r="586" spans="6:9">
      <c r="F586" t="s">
        <v>630</v>
      </c>
      <c r="G586" t="s">
        <v>2302</v>
      </c>
      <c r="H586" t="s">
        <v>2354</v>
      </c>
      <c r="I586" t="s">
        <v>1729</v>
      </c>
    </row>
    <row r="587" spans="6:9">
      <c r="F587" t="s">
        <v>637</v>
      </c>
      <c r="G587" t="s">
        <v>2302</v>
      </c>
      <c r="H587" t="s">
        <v>2355</v>
      </c>
      <c r="I587" t="s">
        <v>1729</v>
      </c>
    </row>
    <row r="588" spans="6:9">
      <c r="F588" t="s">
        <v>643</v>
      </c>
      <c r="G588" t="s">
        <v>2302</v>
      </c>
      <c r="H588" t="s">
        <v>2356</v>
      </c>
      <c r="I588" t="s">
        <v>1729</v>
      </c>
    </row>
    <row r="589" spans="6:9">
      <c r="F589" t="s">
        <v>649</v>
      </c>
      <c r="G589" t="s">
        <v>2302</v>
      </c>
      <c r="H589" t="s">
        <v>2357</v>
      </c>
      <c r="I589" t="s">
        <v>1729</v>
      </c>
    </row>
    <row r="590" spans="6:9">
      <c r="F590" t="s">
        <v>656</v>
      </c>
      <c r="G590" t="s">
        <v>2302</v>
      </c>
      <c r="H590" t="s">
        <v>2358</v>
      </c>
      <c r="I590" t="s">
        <v>1729</v>
      </c>
    </row>
    <row r="591" spans="6:9">
      <c r="F591" t="s">
        <v>180</v>
      </c>
      <c r="G591" t="s">
        <v>2302</v>
      </c>
      <c r="H591" t="s">
        <v>2359</v>
      </c>
      <c r="I591" t="s">
        <v>1729</v>
      </c>
    </row>
    <row r="592" spans="6:9">
      <c r="F592" t="s">
        <v>663</v>
      </c>
      <c r="G592" t="s">
        <v>2302</v>
      </c>
      <c r="H592" t="s">
        <v>2360</v>
      </c>
      <c r="I592" t="s">
        <v>1729</v>
      </c>
    </row>
    <row r="593" spans="6:9">
      <c r="F593" t="s">
        <v>672</v>
      </c>
      <c r="G593" t="s">
        <v>2302</v>
      </c>
      <c r="H593" t="s">
        <v>2361</v>
      </c>
      <c r="I593" t="s">
        <v>1729</v>
      </c>
    </row>
    <row r="594" spans="6:9">
      <c r="F594" t="s">
        <v>681</v>
      </c>
      <c r="G594" t="s">
        <v>2302</v>
      </c>
      <c r="H594" t="s">
        <v>2362</v>
      </c>
      <c r="I594" t="s">
        <v>1729</v>
      </c>
    </row>
    <row r="595" spans="6:9">
      <c r="F595" t="s">
        <v>689</v>
      </c>
      <c r="G595" t="s">
        <v>2302</v>
      </c>
      <c r="H595" t="s">
        <v>2363</v>
      </c>
      <c r="I595" t="s">
        <v>1729</v>
      </c>
    </row>
    <row r="596" spans="6:9">
      <c r="F596" t="s">
        <v>696</v>
      </c>
      <c r="G596" t="s">
        <v>2302</v>
      </c>
      <c r="H596" t="s">
        <v>2364</v>
      </c>
      <c r="I596" t="s">
        <v>1729</v>
      </c>
    </row>
    <row r="597" spans="6:9">
      <c r="F597" t="s">
        <v>702</v>
      </c>
      <c r="G597" t="s">
        <v>2302</v>
      </c>
      <c r="H597" t="s">
        <v>2365</v>
      </c>
      <c r="I597" t="s">
        <v>1729</v>
      </c>
    </row>
    <row r="598" spans="6:9">
      <c r="F598" t="s">
        <v>710</v>
      </c>
      <c r="G598" t="s">
        <v>2302</v>
      </c>
      <c r="H598" t="s">
        <v>2366</v>
      </c>
      <c r="I598" t="s">
        <v>1729</v>
      </c>
    </row>
    <row r="599" spans="6:9">
      <c r="F599" t="s">
        <v>718</v>
      </c>
      <c r="G599" t="s">
        <v>2302</v>
      </c>
      <c r="H599" t="s">
        <v>2367</v>
      </c>
      <c r="I599" t="s">
        <v>1729</v>
      </c>
    </row>
    <row r="600" spans="6:9">
      <c r="F600" t="s">
        <v>726</v>
      </c>
      <c r="G600" t="s">
        <v>2302</v>
      </c>
      <c r="H600" t="s">
        <v>2368</v>
      </c>
      <c r="I600" t="s">
        <v>1729</v>
      </c>
    </row>
    <row r="601" spans="6:9">
      <c r="F601" t="s">
        <v>734</v>
      </c>
      <c r="G601" t="s">
        <v>2302</v>
      </c>
      <c r="H601" t="s">
        <v>2369</v>
      </c>
      <c r="I601" t="s">
        <v>1729</v>
      </c>
    </row>
    <row r="602" spans="6:9">
      <c r="F602" t="s">
        <v>195</v>
      </c>
      <c r="G602" t="s">
        <v>2302</v>
      </c>
      <c r="H602" t="s">
        <v>2370</v>
      </c>
      <c r="I602" t="s">
        <v>1729</v>
      </c>
    </row>
    <row r="603" spans="6:9">
      <c r="F603" t="s">
        <v>741</v>
      </c>
      <c r="G603" t="s">
        <v>2302</v>
      </c>
      <c r="H603" t="s">
        <v>2371</v>
      </c>
      <c r="I603" t="s">
        <v>1729</v>
      </c>
    </row>
    <row r="604" spans="6:9">
      <c r="F604" t="s">
        <v>749</v>
      </c>
      <c r="G604" t="s">
        <v>2302</v>
      </c>
      <c r="H604" t="s">
        <v>2372</v>
      </c>
      <c r="I604" t="s">
        <v>1729</v>
      </c>
    </row>
    <row r="605" spans="6:9">
      <c r="F605" t="s">
        <v>755</v>
      </c>
      <c r="G605" t="s">
        <v>2302</v>
      </c>
      <c r="H605" t="s">
        <v>2373</v>
      </c>
      <c r="I605" t="s">
        <v>1729</v>
      </c>
    </row>
    <row r="606" spans="6:9">
      <c r="F606" t="s">
        <v>762</v>
      </c>
      <c r="G606" t="s">
        <v>2302</v>
      </c>
      <c r="H606" t="s">
        <v>2374</v>
      </c>
      <c r="I606" t="s">
        <v>1729</v>
      </c>
    </row>
    <row r="607" spans="6:9">
      <c r="F607" t="s">
        <v>770</v>
      </c>
      <c r="G607" t="s">
        <v>2302</v>
      </c>
      <c r="H607" t="s">
        <v>2375</v>
      </c>
      <c r="I607" t="s">
        <v>1729</v>
      </c>
    </row>
    <row r="608" spans="6:9">
      <c r="F608" t="s">
        <v>778</v>
      </c>
      <c r="G608" t="s">
        <v>2302</v>
      </c>
      <c r="H608" t="s">
        <v>2376</v>
      </c>
      <c r="I608" t="s">
        <v>1729</v>
      </c>
    </row>
    <row r="609" spans="6:9">
      <c r="F609" t="s">
        <v>786</v>
      </c>
      <c r="G609" t="s">
        <v>2302</v>
      </c>
      <c r="H609" t="s">
        <v>2377</v>
      </c>
      <c r="I609" t="s">
        <v>1729</v>
      </c>
    </row>
    <row r="610" spans="6:9">
      <c r="F610" t="s">
        <v>794</v>
      </c>
      <c r="G610" t="s">
        <v>2302</v>
      </c>
      <c r="H610" t="s">
        <v>2378</v>
      </c>
      <c r="I610" t="s">
        <v>1729</v>
      </c>
    </row>
    <row r="611" spans="6:9">
      <c r="F611" t="s">
        <v>802</v>
      </c>
      <c r="G611" t="s">
        <v>2302</v>
      </c>
      <c r="H611" t="s">
        <v>2379</v>
      </c>
      <c r="I611" t="s">
        <v>1729</v>
      </c>
    </row>
    <row r="612" spans="6:9">
      <c r="F612" t="s">
        <v>812</v>
      </c>
      <c r="G612" t="s">
        <v>2302</v>
      </c>
      <c r="H612" t="s">
        <v>2380</v>
      </c>
      <c r="I612" t="s">
        <v>1729</v>
      </c>
    </row>
    <row r="613" spans="6:9">
      <c r="F613" t="s">
        <v>209</v>
      </c>
      <c r="G613" t="s">
        <v>2302</v>
      </c>
      <c r="H613" t="s">
        <v>2381</v>
      </c>
      <c r="I613" t="s">
        <v>1729</v>
      </c>
    </row>
    <row r="614" spans="6:9">
      <c r="F614" t="s">
        <v>823</v>
      </c>
      <c r="G614" t="s">
        <v>2302</v>
      </c>
      <c r="H614" t="s">
        <v>2382</v>
      </c>
      <c r="I614" t="s">
        <v>1729</v>
      </c>
    </row>
    <row r="615" spans="6:9">
      <c r="F615" t="s">
        <v>832</v>
      </c>
      <c r="G615" t="s">
        <v>2302</v>
      </c>
      <c r="H615" t="s">
        <v>2383</v>
      </c>
      <c r="I615" t="s">
        <v>1729</v>
      </c>
    </row>
    <row r="616" spans="6:9">
      <c r="F616" t="s">
        <v>842</v>
      </c>
      <c r="G616" t="s">
        <v>2302</v>
      </c>
      <c r="H616" t="s">
        <v>2384</v>
      </c>
      <c r="I616" t="s">
        <v>1729</v>
      </c>
    </row>
    <row r="617" spans="6:9">
      <c r="F617" t="s">
        <v>852</v>
      </c>
      <c r="G617" t="s">
        <v>2302</v>
      </c>
      <c r="H617" t="s">
        <v>2385</v>
      </c>
      <c r="I617" t="s">
        <v>1729</v>
      </c>
    </row>
    <row r="618" spans="6:9">
      <c r="F618" t="s">
        <v>862</v>
      </c>
      <c r="G618" t="s">
        <v>2302</v>
      </c>
      <c r="H618" t="s">
        <v>2386</v>
      </c>
      <c r="I618" t="s">
        <v>1729</v>
      </c>
    </row>
    <row r="619" spans="6:9">
      <c r="F619" t="s">
        <v>869</v>
      </c>
      <c r="G619" t="s">
        <v>2302</v>
      </c>
      <c r="H619" t="s">
        <v>2387</v>
      </c>
      <c r="I619" t="s">
        <v>1729</v>
      </c>
    </row>
    <row r="620" spans="6:9">
      <c r="F620" t="s">
        <v>877</v>
      </c>
      <c r="G620" t="s">
        <v>2302</v>
      </c>
      <c r="H620" t="s">
        <v>2388</v>
      </c>
      <c r="I620" t="s">
        <v>1729</v>
      </c>
    </row>
    <row r="621" spans="6:9">
      <c r="F621" t="s">
        <v>884</v>
      </c>
      <c r="G621" t="s">
        <v>2302</v>
      </c>
      <c r="H621" t="s">
        <v>2389</v>
      </c>
      <c r="I621" t="s">
        <v>1729</v>
      </c>
    </row>
    <row r="622" spans="6:9">
      <c r="F622" t="s">
        <v>891</v>
      </c>
      <c r="G622" t="s">
        <v>2302</v>
      </c>
      <c r="H622" t="s">
        <v>2390</v>
      </c>
      <c r="I622" t="s">
        <v>1729</v>
      </c>
    </row>
    <row r="623" spans="6:9">
      <c r="F623" t="s">
        <v>896</v>
      </c>
      <c r="G623" t="s">
        <v>2302</v>
      </c>
      <c r="H623" t="s">
        <v>2391</v>
      </c>
      <c r="I623" t="s">
        <v>1729</v>
      </c>
    </row>
    <row r="624" spans="6:9">
      <c r="F624" t="s">
        <v>223</v>
      </c>
      <c r="G624" t="s">
        <v>2302</v>
      </c>
      <c r="H624" t="s">
        <v>2392</v>
      </c>
      <c r="I624" t="s">
        <v>1729</v>
      </c>
    </row>
    <row r="625" spans="6:8">
      <c r="F625" t="s">
        <v>92</v>
      </c>
      <c r="G625" t="s">
        <v>65</v>
      </c>
      <c r="H625" t="s">
        <v>2393</v>
      </c>
    </row>
    <row r="626" spans="6:8">
      <c r="F626" t="s">
        <v>108</v>
      </c>
      <c r="G626" t="s">
        <v>65</v>
      </c>
      <c r="H626" t="s">
        <v>2394</v>
      </c>
    </row>
    <row r="627" spans="6:8">
      <c r="F627" t="s">
        <v>239</v>
      </c>
      <c r="G627" t="s">
        <v>65</v>
      </c>
      <c r="H627" t="s">
        <v>2395</v>
      </c>
    </row>
    <row r="628" spans="6:8">
      <c r="F628" t="s">
        <v>251</v>
      </c>
      <c r="G628" t="s">
        <v>65</v>
      </c>
      <c r="H628" t="s">
        <v>2396</v>
      </c>
    </row>
    <row r="629" spans="6:8">
      <c r="F629" t="s">
        <v>263</v>
      </c>
      <c r="G629" t="s">
        <v>65</v>
      </c>
      <c r="H629" t="s">
        <v>2397</v>
      </c>
    </row>
    <row r="630" spans="6:8">
      <c r="F630" t="s">
        <v>273</v>
      </c>
      <c r="G630" t="s">
        <v>65</v>
      </c>
      <c r="H630" t="s">
        <v>2398</v>
      </c>
    </row>
    <row r="631" spans="6:8">
      <c r="F631" t="s">
        <v>284</v>
      </c>
      <c r="G631" t="s">
        <v>65</v>
      </c>
      <c r="H631" t="s">
        <v>2399</v>
      </c>
    </row>
    <row r="632" spans="6:8">
      <c r="F632" t="s">
        <v>293</v>
      </c>
      <c r="G632" t="s">
        <v>65</v>
      </c>
      <c r="H632" t="s">
        <v>2400</v>
      </c>
    </row>
    <row r="633" spans="6:8">
      <c r="F633" t="s">
        <v>123</v>
      </c>
      <c r="G633" t="s">
        <v>65</v>
      </c>
      <c r="H633" t="s">
        <v>2401</v>
      </c>
    </row>
    <row r="634" spans="6:8">
      <c r="F634" t="s">
        <v>137</v>
      </c>
      <c r="G634" t="s">
        <v>65</v>
      </c>
      <c r="H634" t="s">
        <v>2402</v>
      </c>
    </row>
    <row r="635" spans="6:8">
      <c r="F635" t="s">
        <v>151</v>
      </c>
      <c r="G635" t="s">
        <v>65</v>
      </c>
      <c r="H635" t="s">
        <v>2403</v>
      </c>
    </row>
    <row r="636" spans="6:8">
      <c r="F636" t="s">
        <v>167</v>
      </c>
      <c r="G636" t="s">
        <v>65</v>
      </c>
      <c r="H636" t="s">
        <v>2404</v>
      </c>
    </row>
    <row r="637" spans="6:8">
      <c r="F637" t="s">
        <v>181</v>
      </c>
      <c r="G637" t="s">
        <v>65</v>
      </c>
      <c r="H637" t="s">
        <v>2405</v>
      </c>
    </row>
    <row r="638" spans="6:8">
      <c r="F638" t="s">
        <v>196</v>
      </c>
      <c r="G638" t="s">
        <v>65</v>
      </c>
      <c r="H638" t="s">
        <v>2406</v>
      </c>
    </row>
    <row r="639" spans="6:8">
      <c r="F639" t="s">
        <v>210</v>
      </c>
      <c r="G639" t="s">
        <v>65</v>
      </c>
      <c r="H639" t="s">
        <v>2407</v>
      </c>
    </row>
    <row r="640" spans="6:8">
      <c r="F640" t="s">
        <v>224</v>
      </c>
      <c r="G640" t="s">
        <v>65</v>
      </c>
      <c r="H640" t="s">
        <v>2408</v>
      </c>
    </row>
    <row r="641" spans="6:9">
      <c r="F641" t="s">
        <v>2409</v>
      </c>
      <c r="G641" t="s">
        <v>1876</v>
      </c>
      <c r="H641" t="s">
        <v>1877</v>
      </c>
    </row>
    <row r="642" spans="6:9">
      <c r="F642" t="s">
        <v>2410</v>
      </c>
      <c r="G642" t="s">
        <v>1876</v>
      </c>
      <c r="H642" t="s">
        <v>1877</v>
      </c>
    </row>
    <row r="643" spans="6:9">
      <c r="F643" t="s">
        <v>587</v>
      </c>
      <c r="G643" t="s">
        <v>2140</v>
      </c>
      <c r="H643" t="s">
        <v>2411</v>
      </c>
      <c r="I643" t="s">
        <v>1729</v>
      </c>
    </row>
    <row r="644" spans="6:9">
      <c r="F644" t="s">
        <v>596</v>
      </c>
      <c r="G644" t="s">
        <v>2140</v>
      </c>
      <c r="H644" t="s">
        <v>2412</v>
      </c>
      <c r="I644" t="s">
        <v>1783</v>
      </c>
    </row>
    <row r="645" spans="6:9">
      <c r="F645" t="s">
        <v>2413</v>
      </c>
      <c r="G645" t="s">
        <v>2140</v>
      </c>
      <c r="H645" t="s">
        <v>2414</v>
      </c>
      <c r="I645" t="s">
        <v>1729</v>
      </c>
    </row>
    <row r="646" spans="6:9">
      <c r="F646" t="s">
        <v>2415</v>
      </c>
      <c r="G646" t="s">
        <v>2140</v>
      </c>
      <c r="H646" t="s">
        <v>2416</v>
      </c>
      <c r="I646" t="s">
        <v>1783</v>
      </c>
    </row>
    <row r="647" spans="6:9">
      <c r="F647" t="s">
        <v>2417</v>
      </c>
      <c r="G647" t="s">
        <v>2140</v>
      </c>
      <c r="H647" t="s">
        <v>2418</v>
      </c>
      <c r="I647" t="s">
        <v>1729</v>
      </c>
    </row>
    <row r="648" spans="6:9">
      <c r="F648" t="s">
        <v>2419</v>
      </c>
      <c r="G648" t="s">
        <v>2140</v>
      </c>
      <c r="H648" t="s">
        <v>2420</v>
      </c>
      <c r="I648" t="s">
        <v>1783</v>
      </c>
    </row>
    <row r="649" spans="6:9">
      <c r="F649" t="s">
        <v>2421</v>
      </c>
      <c r="G649" t="s">
        <v>2140</v>
      </c>
      <c r="H649" t="s">
        <v>2422</v>
      </c>
      <c r="I649" t="s">
        <v>1729</v>
      </c>
    </row>
    <row r="650" spans="6:9">
      <c r="F650" t="s">
        <v>2423</v>
      </c>
      <c r="G650" t="s">
        <v>2140</v>
      </c>
      <c r="H650" t="s">
        <v>2424</v>
      </c>
      <c r="I650" t="s">
        <v>1783</v>
      </c>
    </row>
    <row r="651" spans="6:9">
      <c r="F651" t="s">
        <v>2425</v>
      </c>
      <c r="G651" t="s">
        <v>1866</v>
      </c>
      <c r="H651" t="s">
        <v>2426</v>
      </c>
      <c r="I651" t="s">
        <v>61</v>
      </c>
    </row>
    <row r="652" spans="6:9">
      <c r="F652" t="s">
        <v>2427</v>
      </c>
      <c r="G652" t="s">
        <v>1866</v>
      </c>
      <c r="H652" t="s">
        <v>2428</v>
      </c>
      <c r="I652" t="s">
        <v>1729</v>
      </c>
    </row>
    <row r="653" spans="6:9">
      <c r="F653" t="s">
        <v>2429</v>
      </c>
      <c r="G653" t="s">
        <v>1866</v>
      </c>
      <c r="H653" t="s">
        <v>2430</v>
      </c>
      <c r="I653" t="s">
        <v>1729</v>
      </c>
    </row>
    <row r="654" spans="6:9">
      <c r="F654" t="s">
        <v>2431</v>
      </c>
      <c r="G654" t="s">
        <v>2432</v>
      </c>
      <c r="H654" t="s">
        <v>2433</v>
      </c>
      <c r="I654" t="s">
        <v>61</v>
      </c>
    </row>
    <row r="655" spans="6:9">
      <c r="F655" t="s">
        <v>2434</v>
      </c>
      <c r="G655" t="s">
        <v>2432</v>
      </c>
      <c r="H655" t="s">
        <v>2435</v>
      </c>
      <c r="I655" t="s">
        <v>61</v>
      </c>
    </row>
    <row r="656" spans="6:9">
      <c r="F656" t="s">
        <v>2436</v>
      </c>
      <c r="G656" t="s">
        <v>2432</v>
      </c>
      <c r="H656" t="s">
        <v>2437</v>
      </c>
      <c r="I656" t="s">
        <v>1686</v>
      </c>
    </row>
    <row r="657" spans="6:9">
      <c r="F657" t="s">
        <v>1628</v>
      </c>
      <c r="G657" t="s">
        <v>2438</v>
      </c>
      <c r="H657" t="s">
        <v>2439</v>
      </c>
      <c r="I657" t="s">
        <v>1783</v>
      </c>
    </row>
    <row r="658" spans="6:9">
      <c r="F658" t="s">
        <v>2440</v>
      </c>
      <c r="G658" t="s">
        <v>1876</v>
      </c>
      <c r="H658" t="s">
        <v>2441</v>
      </c>
    </row>
    <row r="659" spans="6:9">
      <c r="F659" t="s">
        <v>2442</v>
      </c>
      <c r="G659" t="s">
        <v>1876</v>
      </c>
      <c r="H659" t="s">
        <v>1877</v>
      </c>
    </row>
    <row r="660" spans="6:9">
      <c r="F660" t="s">
        <v>2443</v>
      </c>
      <c r="G660" t="s">
        <v>1876</v>
      </c>
      <c r="H660" t="s">
        <v>1877</v>
      </c>
    </row>
    <row r="661" spans="6:9">
      <c r="F661" t="s">
        <v>2444</v>
      </c>
      <c r="G661" t="s">
        <v>1876</v>
      </c>
      <c r="H661" t="s">
        <v>1877</v>
      </c>
    </row>
    <row r="662" spans="6:9">
      <c r="F662" t="s">
        <v>2445</v>
      </c>
      <c r="G662" t="s">
        <v>1876</v>
      </c>
      <c r="H662" t="s">
        <v>1877</v>
      </c>
    </row>
    <row r="663" spans="6:9">
      <c r="F663" t="s">
        <v>2446</v>
      </c>
      <c r="G663" t="s">
        <v>1876</v>
      </c>
      <c r="H663" t="s">
        <v>1877</v>
      </c>
    </row>
    <row r="664" spans="6:9">
      <c r="F664" t="s">
        <v>2447</v>
      </c>
      <c r="G664" t="s">
        <v>1876</v>
      </c>
      <c r="H664" t="s">
        <v>1877</v>
      </c>
    </row>
    <row r="665" spans="6:9">
      <c r="F665" t="s">
        <v>2448</v>
      </c>
      <c r="G665" t="s">
        <v>1876</v>
      </c>
      <c r="H665" t="s">
        <v>1877</v>
      </c>
    </row>
    <row r="666" spans="6:9">
      <c r="F666" t="s">
        <v>2449</v>
      </c>
      <c r="G666" t="s">
        <v>1876</v>
      </c>
      <c r="H666" t="s">
        <v>1877</v>
      </c>
    </row>
    <row r="667" spans="6:9">
      <c r="F667" t="s">
        <v>2450</v>
      </c>
      <c r="G667" t="s">
        <v>1876</v>
      </c>
      <c r="H667" t="s">
        <v>1877</v>
      </c>
    </row>
    <row r="668" spans="6:9">
      <c r="F668" t="s">
        <v>2451</v>
      </c>
      <c r="G668" t="s">
        <v>55</v>
      </c>
      <c r="H668" t="s">
        <v>2452</v>
      </c>
      <c r="I668" t="s">
        <v>1729</v>
      </c>
    </row>
    <row r="669" spans="6:9">
      <c r="F669" t="s">
        <v>2453</v>
      </c>
      <c r="G669" t="s">
        <v>55</v>
      </c>
      <c r="H669" t="s">
        <v>2454</v>
      </c>
      <c r="I669" t="s">
        <v>1729</v>
      </c>
    </row>
    <row r="670" spans="6:9">
      <c r="F670" t="s">
        <v>2455</v>
      </c>
      <c r="G670" t="s">
        <v>55</v>
      </c>
      <c r="H670" t="s">
        <v>2456</v>
      </c>
      <c r="I670" t="s">
        <v>1729</v>
      </c>
    </row>
    <row r="671" spans="6:9">
      <c r="F671" t="s">
        <v>2457</v>
      </c>
      <c r="G671" t="s">
        <v>55</v>
      </c>
      <c r="H671" t="s">
        <v>2458</v>
      </c>
      <c r="I671" t="s">
        <v>1729</v>
      </c>
    </row>
    <row r="672" spans="6:9">
      <c r="F672" t="s">
        <v>2459</v>
      </c>
      <c r="G672" t="s">
        <v>55</v>
      </c>
      <c r="H672" t="s">
        <v>2460</v>
      </c>
      <c r="I672" t="s">
        <v>1729</v>
      </c>
    </row>
    <row r="673" spans="6:9">
      <c r="F673" t="s">
        <v>2461</v>
      </c>
      <c r="G673" t="s">
        <v>55</v>
      </c>
      <c r="H673" t="s">
        <v>2462</v>
      </c>
      <c r="I673" t="s">
        <v>1729</v>
      </c>
    </row>
    <row r="674" spans="6:9">
      <c r="F674" t="s">
        <v>2463</v>
      </c>
      <c r="G674" t="s">
        <v>55</v>
      </c>
      <c r="H674" t="s">
        <v>2464</v>
      </c>
      <c r="I674" t="s">
        <v>1783</v>
      </c>
    </row>
    <row r="675" spans="6:9">
      <c r="F675" t="s">
        <v>2465</v>
      </c>
      <c r="G675" t="s">
        <v>55</v>
      </c>
      <c r="H675" t="s">
        <v>2466</v>
      </c>
      <c r="I675" t="s">
        <v>1783</v>
      </c>
    </row>
    <row r="676" spans="6:9">
      <c r="F676" t="s">
        <v>2467</v>
      </c>
      <c r="G676" t="s">
        <v>55</v>
      </c>
      <c r="H676" t="s">
        <v>2468</v>
      </c>
      <c r="I676" t="s">
        <v>1783</v>
      </c>
    </row>
    <row r="677" spans="6:9">
      <c r="F677" t="s">
        <v>1929</v>
      </c>
      <c r="G677" t="s">
        <v>55</v>
      </c>
      <c r="H677" t="s">
        <v>1930</v>
      </c>
      <c r="I677" t="s">
        <v>1729</v>
      </c>
    </row>
    <row r="678" spans="6:9">
      <c r="F678" t="s">
        <v>1932</v>
      </c>
      <c r="G678" t="s">
        <v>55</v>
      </c>
      <c r="H678" t="s">
        <v>1933</v>
      </c>
      <c r="I678" t="s">
        <v>2127</v>
      </c>
    </row>
    <row r="679" spans="6:9">
      <c r="F679" t="s">
        <v>2469</v>
      </c>
      <c r="G679" t="s">
        <v>55</v>
      </c>
      <c r="H679" t="s">
        <v>2470</v>
      </c>
      <c r="I679" t="s">
        <v>2127</v>
      </c>
    </row>
    <row r="680" spans="6:9">
      <c r="F680" t="s">
        <v>2471</v>
      </c>
      <c r="G680" t="s">
        <v>55</v>
      </c>
      <c r="H680" t="s">
        <v>2472</v>
      </c>
      <c r="I680" t="s">
        <v>2127</v>
      </c>
    </row>
    <row r="681" spans="6:9">
      <c r="F681" t="s">
        <v>2473</v>
      </c>
      <c r="G681" t="s">
        <v>55</v>
      </c>
      <c r="H681" t="s">
        <v>2474</v>
      </c>
      <c r="I681" t="s">
        <v>2127</v>
      </c>
    </row>
    <row r="682" spans="6:9">
      <c r="F682" t="s">
        <v>2475</v>
      </c>
      <c r="G682" t="s">
        <v>55</v>
      </c>
      <c r="H682" t="s">
        <v>2476</v>
      </c>
      <c r="I682" t="s">
        <v>2127</v>
      </c>
    </row>
    <row r="683" spans="6:9">
      <c r="F683" t="s">
        <v>2477</v>
      </c>
      <c r="G683" t="s">
        <v>55</v>
      </c>
      <c r="H683" t="s">
        <v>2478</v>
      </c>
      <c r="I683" t="s">
        <v>2127</v>
      </c>
    </row>
    <row r="684" spans="6:9">
      <c r="F684" t="s">
        <v>2479</v>
      </c>
      <c r="G684" t="s">
        <v>55</v>
      </c>
      <c r="H684" t="s">
        <v>2480</v>
      </c>
      <c r="I684" t="s">
        <v>2127</v>
      </c>
    </row>
    <row r="685" spans="6:9">
      <c r="F685" t="s">
        <v>2481</v>
      </c>
      <c r="G685" t="s">
        <v>55</v>
      </c>
      <c r="H685" t="s">
        <v>2482</v>
      </c>
      <c r="I685" t="s">
        <v>2127</v>
      </c>
    </row>
    <row r="686" spans="6:9">
      <c r="F686" t="s">
        <v>2483</v>
      </c>
      <c r="G686" t="s">
        <v>55</v>
      </c>
      <c r="H686" t="s">
        <v>2484</v>
      </c>
      <c r="I686" t="s">
        <v>2127</v>
      </c>
    </row>
    <row r="687" spans="6:9">
      <c r="F687" t="s">
        <v>2485</v>
      </c>
      <c r="G687" t="s">
        <v>55</v>
      </c>
      <c r="H687" t="s">
        <v>1930</v>
      </c>
      <c r="I687" t="s">
        <v>1783</v>
      </c>
    </row>
    <row r="688" spans="6:9">
      <c r="F688" t="s">
        <v>2486</v>
      </c>
      <c r="G688" t="s">
        <v>55</v>
      </c>
      <c r="H688" t="s">
        <v>2487</v>
      </c>
      <c r="I688" t="s">
        <v>1783</v>
      </c>
    </row>
    <row r="689" spans="6:9">
      <c r="F689" t="s">
        <v>1630</v>
      </c>
      <c r="G689" t="s">
        <v>1866</v>
      </c>
      <c r="H689" t="s">
        <v>2488</v>
      </c>
      <c r="I689" t="s">
        <v>1866</v>
      </c>
    </row>
    <row r="690" spans="6:9">
      <c r="F690" t="s">
        <v>1632</v>
      </c>
      <c r="G690" t="s">
        <v>1866</v>
      </c>
      <c r="H690" t="s">
        <v>2489</v>
      </c>
      <c r="I690" t="s">
        <v>1866</v>
      </c>
    </row>
    <row r="691" spans="6:9">
      <c r="F691" t="s">
        <v>1363</v>
      </c>
      <c r="G691" t="s">
        <v>2490</v>
      </c>
      <c r="H691" t="s">
        <v>1938</v>
      </c>
      <c r="I691" t="s">
        <v>1729</v>
      </c>
    </row>
    <row r="692" spans="6:9">
      <c r="F692" t="s">
        <v>1940</v>
      </c>
      <c r="G692" t="s">
        <v>2490</v>
      </c>
      <c r="H692" t="s">
        <v>1941</v>
      </c>
      <c r="I692" t="s">
        <v>1783</v>
      </c>
    </row>
    <row r="693" spans="6:9">
      <c r="F693" t="s">
        <v>854</v>
      </c>
      <c r="G693" t="s">
        <v>2490</v>
      </c>
      <c r="H693" t="s">
        <v>1943</v>
      </c>
      <c r="I693" t="s">
        <v>1729</v>
      </c>
    </row>
    <row r="694" spans="6:9">
      <c r="F694" t="s">
        <v>1945</v>
      </c>
      <c r="G694" t="s">
        <v>2490</v>
      </c>
      <c r="H694" t="s">
        <v>1943</v>
      </c>
      <c r="I694" t="s">
        <v>1729</v>
      </c>
    </row>
    <row r="695" spans="6:9">
      <c r="F695" t="s">
        <v>609</v>
      </c>
      <c r="G695" t="s">
        <v>2490</v>
      </c>
      <c r="H695" t="s">
        <v>1947</v>
      </c>
      <c r="I695" t="s">
        <v>1783</v>
      </c>
    </row>
    <row r="696" spans="6:9">
      <c r="F696" t="s">
        <v>274</v>
      </c>
      <c r="G696" t="s">
        <v>2490</v>
      </c>
      <c r="H696" t="s">
        <v>1949</v>
      </c>
      <c r="I696" t="s">
        <v>1783</v>
      </c>
    </row>
    <row r="697" spans="6:9">
      <c r="F697" t="s">
        <v>253</v>
      </c>
      <c r="G697" t="s">
        <v>2490</v>
      </c>
      <c r="H697" t="s">
        <v>1951</v>
      </c>
      <c r="I697" t="s">
        <v>1783</v>
      </c>
    </row>
    <row r="698" spans="6:9">
      <c r="F698" t="s">
        <v>252</v>
      </c>
      <c r="G698" t="s">
        <v>2491</v>
      </c>
      <c r="H698" t="s">
        <v>1953</v>
      </c>
      <c r="I698" t="s">
        <v>1783</v>
      </c>
    </row>
    <row r="699" spans="6:9">
      <c r="F699" t="s">
        <v>2492</v>
      </c>
      <c r="G699" t="s">
        <v>2491</v>
      </c>
      <c r="H699" t="s">
        <v>2493</v>
      </c>
      <c r="I699" t="s">
        <v>2185</v>
      </c>
    </row>
    <row r="700" spans="6:9">
      <c r="F700" t="s">
        <v>608</v>
      </c>
      <c r="G700" t="s">
        <v>2491</v>
      </c>
      <c r="H700" t="s">
        <v>2494</v>
      </c>
      <c r="I700" t="s">
        <v>2185</v>
      </c>
    </row>
    <row r="701" spans="6:9">
      <c r="F701" t="s">
        <v>2495</v>
      </c>
      <c r="G701" t="s">
        <v>2490</v>
      </c>
      <c r="H701" t="s">
        <v>2496</v>
      </c>
      <c r="I701" t="s">
        <v>2189</v>
      </c>
    </row>
    <row r="702" spans="6:9">
      <c r="F702" t="s">
        <v>337</v>
      </c>
      <c r="G702" t="s">
        <v>65</v>
      </c>
      <c r="H702" t="s">
        <v>1955</v>
      </c>
      <c r="I702" t="s">
        <v>1783</v>
      </c>
    </row>
    <row r="703" spans="6:9">
      <c r="F703" t="s">
        <v>346</v>
      </c>
      <c r="G703" t="s">
        <v>65</v>
      </c>
      <c r="H703" t="s">
        <v>1957</v>
      </c>
      <c r="I703" t="s">
        <v>2189</v>
      </c>
    </row>
    <row r="704" spans="6:9">
      <c r="F704" t="s">
        <v>131</v>
      </c>
      <c r="G704" t="s">
        <v>65</v>
      </c>
      <c r="H704" t="s">
        <v>1959</v>
      </c>
      <c r="I704" t="s">
        <v>1729</v>
      </c>
    </row>
    <row r="705" spans="6:9">
      <c r="F705" t="s">
        <v>100</v>
      </c>
      <c r="G705" t="s">
        <v>65</v>
      </c>
      <c r="H705" t="s">
        <v>2497</v>
      </c>
      <c r="I705" t="s">
        <v>1729</v>
      </c>
    </row>
    <row r="706" spans="6:9">
      <c r="F706" t="s">
        <v>115</v>
      </c>
      <c r="G706" t="s">
        <v>65</v>
      </c>
      <c r="H706" t="s">
        <v>2498</v>
      </c>
      <c r="I706" t="s">
        <v>1729</v>
      </c>
    </row>
    <row r="707" spans="6:9">
      <c r="F707" t="s">
        <v>129</v>
      </c>
      <c r="G707" t="s">
        <v>65</v>
      </c>
      <c r="H707" t="s">
        <v>2499</v>
      </c>
      <c r="I707" t="s">
        <v>1729</v>
      </c>
    </row>
    <row r="708" spans="6:9">
      <c r="F708" t="s">
        <v>143</v>
      </c>
      <c r="G708" t="s">
        <v>65</v>
      </c>
      <c r="H708" t="s">
        <v>2500</v>
      </c>
      <c r="I708" t="s">
        <v>1729</v>
      </c>
    </row>
    <row r="709" spans="6:9">
      <c r="F709" t="s">
        <v>84</v>
      </c>
      <c r="G709" t="s">
        <v>65</v>
      </c>
      <c r="H709" t="s">
        <v>2501</v>
      </c>
      <c r="I709" t="s">
        <v>1729</v>
      </c>
    </row>
    <row r="710" spans="6:9">
      <c r="F710" t="s">
        <v>531</v>
      </c>
      <c r="G710" t="s">
        <v>65</v>
      </c>
      <c r="H710" t="s">
        <v>2502</v>
      </c>
      <c r="I710" t="s">
        <v>1729</v>
      </c>
    </row>
    <row r="711" spans="6:9">
      <c r="F711" t="s">
        <v>2503</v>
      </c>
      <c r="G711" t="s">
        <v>1876</v>
      </c>
      <c r="H711" t="s">
        <v>2504</v>
      </c>
      <c r="I711" t="s">
        <v>1866</v>
      </c>
    </row>
    <row r="712" spans="6:9">
      <c r="F712" t="s">
        <v>2505</v>
      </c>
      <c r="G712" t="s">
        <v>1876</v>
      </c>
      <c r="H712" t="s">
        <v>2506</v>
      </c>
      <c r="I712" t="s">
        <v>2127</v>
      </c>
    </row>
    <row r="713" spans="6:9">
      <c r="F713" t="s">
        <v>2507</v>
      </c>
      <c r="G713" t="s">
        <v>1876</v>
      </c>
      <c r="H713" t="s">
        <v>2508</v>
      </c>
      <c r="I713" t="s">
        <v>2127</v>
      </c>
    </row>
    <row r="714" spans="6:9">
      <c r="F714" t="s">
        <v>189</v>
      </c>
      <c r="G714" t="s">
        <v>1781</v>
      </c>
      <c r="H714" t="s">
        <v>2509</v>
      </c>
      <c r="I714" t="s">
        <v>1783</v>
      </c>
    </row>
    <row r="715" spans="6:9">
      <c r="F715" t="s">
        <v>117</v>
      </c>
      <c r="G715" t="s">
        <v>1781</v>
      </c>
      <c r="H715" t="s">
        <v>2509</v>
      </c>
      <c r="I715" t="s">
        <v>1783</v>
      </c>
    </row>
    <row r="716" spans="6:9">
      <c r="F716" t="s">
        <v>218</v>
      </c>
      <c r="G716" t="s">
        <v>1781</v>
      </c>
      <c r="H716" t="s">
        <v>2509</v>
      </c>
      <c r="I716" t="s">
        <v>1783</v>
      </c>
    </row>
    <row r="717" spans="6:9">
      <c r="F717" t="s">
        <v>233</v>
      </c>
      <c r="G717" t="s">
        <v>1781</v>
      </c>
      <c r="H717" t="s">
        <v>2509</v>
      </c>
      <c r="I717" t="s">
        <v>1783</v>
      </c>
    </row>
    <row r="718" spans="6:9">
      <c r="F718" t="s">
        <v>2510</v>
      </c>
      <c r="G718" t="s">
        <v>1781</v>
      </c>
      <c r="H718" t="s">
        <v>2509</v>
      </c>
      <c r="I718" t="s">
        <v>1783</v>
      </c>
    </row>
    <row r="719" spans="6:9">
      <c r="F719" t="s">
        <v>2511</v>
      </c>
      <c r="G719" t="s">
        <v>1781</v>
      </c>
      <c r="H719" t="s">
        <v>2509</v>
      </c>
      <c r="I719" t="s">
        <v>1783</v>
      </c>
    </row>
    <row r="720" spans="6:9">
      <c r="F720" t="s">
        <v>1967</v>
      </c>
      <c r="G720" t="s">
        <v>2432</v>
      </c>
      <c r="H720" t="s">
        <v>1968</v>
      </c>
      <c r="I720" t="s">
        <v>1729</v>
      </c>
    </row>
    <row r="721" spans="6:9">
      <c r="F721" t="s">
        <v>177</v>
      </c>
      <c r="G721" t="s">
        <v>48</v>
      </c>
      <c r="H721" t="s">
        <v>2512</v>
      </c>
      <c r="I721" t="s">
        <v>1783</v>
      </c>
    </row>
    <row r="722" spans="6:9">
      <c r="F722" t="s">
        <v>147</v>
      </c>
      <c r="G722" t="s">
        <v>48</v>
      </c>
      <c r="H722" t="s">
        <v>2513</v>
      </c>
      <c r="I722" t="s">
        <v>1729</v>
      </c>
    </row>
    <row r="723" spans="6:9">
      <c r="F723" t="s">
        <v>119</v>
      </c>
      <c r="G723" t="s">
        <v>48</v>
      </c>
      <c r="H723" t="s">
        <v>2514</v>
      </c>
      <c r="I723" t="s">
        <v>1783</v>
      </c>
    </row>
    <row r="724" spans="6:9">
      <c r="F724" t="s">
        <v>88</v>
      </c>
      <c r="G724" t="s">
        <v>48</v>
      </c>
      <c r="H724" t="s">
        <v>2515</v>
      </c>
      <c r="I724" t="s">
        <v>1729</v>
      </c>
    </row>
    <row r="725" spans="6:9">
      <c r="F725" t="s">
        <v>178</v>
      </c>
      <c r="G725" t="s">
        <v>50</v>
      </c>
      <c r="H725" t="s">
        <v>2516</v>
      </c>
      <c r="I725" t="s">
        <v>1783</v>
      </c>
    </row>
    <row r="726" spans="6:9">
      <c r="F726" t="s">
        <v>148</v>
      </c>
      <c r="G726" t="s">
        <v>50</v>
      </c>
      <c r="H726" t="s">
        <v>2517</v>
      </c>
      <c r="I726" t="s">
        <v>1729</v>
      </c>
    </row>
    <row r="727" spans="6:9">
      <c r="F727" t="s">
        <v>120</v>
      </c>
      <c r="G727" t="s">
        <v>50</v>
      </c>
      <c r="H727" t="s">
        <v>2518</v>
      </c>
      <c r="I727" t="s">
        <v>1783</v>
      </c>
    </row>
    <row r="728" spans="6:9">
      <c r="F728" t="s">
        <v>89</v>
      </c>
      <c r="G728" t="s">
        <v>50</v>
      </c>
      <c r="H728" t="s">
        <v>2519</v>
      </c>
      <c r="I728" t="s">
        <v>1729</v>
      </c>
    </row>
    <row r="729" spans="6:9">
      <c r="F729" t="s">
        <v>192</v>
      </c>
      <c r="G729" t="s">
        <v>51</v>
      </c>
      <c r="H729" t="s">
        <v>2520</v>
      </c>
      <c r="I729" t="s">
        <v>1783</v>
      </c>
    </row>
    <row r="730" spans="6:9">
      <c r="F730" t="s">
        <v>163</v>
      </c>
      <c r="G730" t="s">
        <v>51</v>
      </c>
      <c r="H730" t="s">
        <v>2521</v>
      </c>
      <c r="I730" t="s">
        <v>1729</v>
      </c>
    </row>
    <row r="731" spans="6:9">
      <c r="F731" t="s">
        <v>133</v>
      </c>
      <c r="G731" t="s">
        <v>51</v>
      </c>
      <c r="H731" t="s">
        <v>2522</v>
      </c>
      <c r="I731" t="s">
        <v>1783</v>
      </c>
    </row>
    <row r="732" spans="6:9">
      <c r="F732" t="s">
        <v>104</v>
      </c>
      <c r="G732" t="s">
        <v>51</v>
      </c>
      <c r="H732" t="s">
        <v>2523</v>
      </c>
      <c r="I732" t="s">
        <v>1729</v>
      </c>
    </row>
    <row r="733" spans="6:9">
      <c r="F733" t="s">
        <v>193</v>
      </c>
      <c r="G733" t="s">
        <v>52</v>
      </c>
      <c r="H733" t="s">
        <v>2524</v>
      </c>
      <c r="I733" t="s">
        <v>1783</v>
      </c>
    </row>
    <row r="734" spans="6:9">
      <c r="F734" t="s">
        <v>164</v>
      </c>
      <c r="G734" t="s">
        <v>52</v>
      </c>
      <c r="H734" t="s">
        <v>2525</v>
      </c>
      <c r="I734" t="s">
        <v>1729</v>
      </c>
    </row>
    <row r="735" spans="6:9">
      <c r="F735" t="s">
        <v>134</v>
      </c>
      <c r="G735" t="s">
        <v>52</v>
      </c>
      <c r="H735" t="s">
        <v>2526</v>
      </c>
      <c r="I735" t="s">
        <v>1783</v>
      </c>
    </row>
    <row r="736" spans="6:9">
      <c r="F736" t="s">
        <v>105</v>
      </c>
      <c r="G736" t="s">
        <v>52</v>
      </c>
      <c r="H736" t="s">
        <v>2527</v>
      </c>
      <c r="I736" t="s">
        <v>1729</v>
      </c>
    </row>
    <row r="737" spans="6:9">
      <c r="F737" t="s">
        <v>1635</v>
      </c>
      <c r="G737" t="s">
        <v>2528</v>
      </c>
      <c r="H737" t="s">
        <v>2529</v>
      </c>
      <c r="I737" t="s">
        <v>1866</v>
      </c>
    </row>
    <row r="738" spans="6:9">
      <c r="F738" t="s">
        <v>1639</v>
      </c>
      <c r="G738" t="s">
        <v>2528</v>
      </c>
      <c r="H738" t="s">
        <v>2529</v>
      </c>
      <c r="I738" t="s">
        <v>1866</v>
      </c>
    </row>
    <row r="739" spans="6:9">
      <c r="F739" t="s">
        <v>2530</v>
      </c>
      <c r="G739" t="s">
        <v>1876</v>
      </c>
      <c r="H739" t="s">
        <v>2531</v>
      </c>
      <c r="I739" t="s">
        <v>1866</v>
      </c>
    </row>
    <row r="740" spans="6:9">
      <c r="F740" t="s">
        <v>93</v>
      </c>
      <c r="G740" t="s">
        <v>1883</v>
      </c>
      <c r="H740" t="s">
        <v>2532</v>
      </c>
    </row>
    <row r="741" spans="6:9">
      <c r="F741" t="s">
        <v>1641</v>
      </c>
      <c r="G741" t="s">
        <v>1866</v>
      </c>
      <c r="H741" t="s">
        <v>2533</v>
      </c>
      <c r="I741" t="s">
        <v>1866</v>
      </c>
    </row>
    <row r="742" spans="6:9">
      <c r="F742" t="s">
        <v>1643</v>
      </c>
      <c r="G742" t="s">
        <v>1866</v>
      </c>
      <c r="H742" t="s">
        <v>2534</v>
      </c>
      <c r="I742" t="s">
        <v>1866</v>
      </c>
    </row>
    <row r="743" spans="6:9">
      <c r="F743" t="s">
        <v>1647</v>
      </c>
      <c r="G743" t="s">
        <v>1866</v>
      </c>
      <c r="H743" t="s">
        <v>2535</v>
      </c>
      <c r="I743" t="s">
        <v>1866</v>
      </c>
    </row>
    <row r="744" spans="6:9">
      <c r="F744" t="s">
        <v>2536</v>
      </c>
      <c r="G744" t="s">
        <v>1866</v>
      </c>
      <c r="H744" t="s">
        <v>2537</v>
      </c>
      <c r="I744" t="s">
        <v>1866</v>
      </c>
    </row>
    <row r="745" spans="6:9">
      <c r="F745" t="s">
        <v>2538</v>
      </c>
      <c r="G745" t="s">
        <v>1866</v>
      </c>
      <c r="H745" t="s">
        <v>2539</v>
      </c>
      <c r="I745" t="s">
        <v>1866</v>
      </c>
    </row>
    <row r="746" spans="6:9">
      <c r="F746" t="s">
        <v>2540</v>
      </c>
      <c r="G746" t="s">
        <v>1866</v>
      </c>
      <c r="H746" t="s">
        <v>2541</v>
      </c>
      <c r="I746" t="s">
        <v>1866</v>
      </c>
    </row>
    <row r="747" spans="6:9">
      <c r="F747" t="s">
        <v>2542</v>
      </c>
      <c r="G747" t="s">
        <v>1866</v>
      </c>
      <c r="H747" t="s">
        <v>2543</v>
      </c>
      <c r="I747" t="s">
        <v>1866</v>
      </c>
    </row>
    <row r="748" spans="6:9">
      <c r="F748" t="s">
        <v>2544</v>
      </c>
      <c r="G748" t="s">
        <v>1866</v>
      </c>
      <c r="H748" t="s">
        <v>2545</v>
      </c>
      <c r="I748" t="s">
        <v>1866</v>
      </c>
    </row>
    <row r="749" spans="6:9">
      <c r="F749" t="s">
        <v>1649</v>
      </c>
      <c r="G749" t="s">
        <v>1866</v>
      </c>
      <c r="H749" t="s">
        <v>2546</v>
      </c>
      <c r="I749" t="s">
        <v>1866</v>
      </c>
    </row>
    <row r="750" spans="6:9">
      <c r="F750" t="s">
        <v>1651</v>
      </c>
      <c r="G750" t="s">
        <v>1866</v>
      </c>
      <c r="H750" t="s">
        <v>2547</v>
      </c>
      <c r="I750" t="s">
        <v>1866</v>
      </c>
    </row>
    <row r="751" spans="6:9">
      <c r="F751" t="s">
        <v>1654</v>
      </c>
      <c r="G751" t="s">
        <v>1866</v>
      </c>
      <c r="H751" t="s">
        <v>2548</v>
      </c>
      <c r="I751" t="s">
        <v>1866</v>
      </c>
    </row>
    <row r="752" spans="6:9">
      <c r="F752" t="s">
        <v>1657</v>
      </c>
      <c r="G752" t="s">
        <v>1866</v>
      </c>
      <c r="H752" t="s">
        <v>1867</v>
      </c>
      <c r="I752" t="s">
        <v>1866</v>
      </c>
    </row>
    <row r="753" spans="6:9">
      <c r="F753" t="s">
        <v>1660</v>
      </c>
      <c r="G753" t="s">
        <v>1866</v>
      </c>
      <c r="H753" t="s">
        <v>2549</v>
      </c>
      <c r="I753" t="s">
        <v>1866</v>
      </c>
    </row>
    <row r="754" spans="6:9">
      <c r="F754" t="s">
        <v>1664</v>
      </c>
      <c r="G754" t="s">
        <v>1866</v>
      </c>
      <c r="H754" t="s">
        <v>2550</v>
      </c>
      <c r="I754" t="s">
        <v>1866</v>
      </c>
    </row>
    <row r="755" spans="6:9">
      <c r="F755" t="s">
        <v>1666</v>
      </c>
      <c r="G755" t="s">
        <v>1866</v>
      </c>
      <c r="H755" t="s">
        <v>2551</v>
      </c>
      <c r="I755" t="s">
        <v>1866</v>
      </c>
    </row>
    <row r="756" spans="6:9">
      <c r="F756" t="s">
        <v>1669</v>
      </c>
      <c r="G756" t="s">
        <v>1866</v>
      </c>
      <c r="H756" t="s">
        <v>2552</v>
      </c>
      <c r="I756" t="s">
        <v>1866</v>
      </c>
    </row>
    <row r="757" spans="6:9">
      <c r="F757" t="s">
        <v>1670</v>
      </c>
      <c r="G757" t="s">
        <v>1866</v>
      </c>
      <c r="H757" t="s">
        <v>2553</v>
      </c>
      <c r="I757" t="s">
        <v>1866</v>
      </c>
    </row>
    <row r="758" spans="6:9">
      <c r="F758" t="s">
        <v>1673</v>
      </c>
      <c r="G758" t="s">
        <v>1866</v>
      </c>
      <c r="H758" t="s">
        <v>2554</v>
      </c>
      <c r="I758" t="s">
        <v>1866</v>
      </c>
    </row>
    <row r="759" spans="6:9">
      <c r="F759" t="s">
        <v>1677</v>
      </c>
      <c r="G759" t="s">
        <v>1866</v>
      </c>
      <c r="H759" t="s">
        <v>2555</v>
      </c>
      <c r="I759" t="s">
        <v>1866</v>
      </c>
    </row>
    <row r="760" spans="6:9">
      <c r="F760" t="s">
        <v>1680</v>
      </c>
      <c r="G760" t="s">
        <v>2528</v>
      </c>
      <c r="H760" t="s">
        <v>2556</v>
      </c>
      <c r="I760" t="s">
        <v>1866</v>
      </c>
    </row>
    <row r="761" spans="6:9">
      <c r="F761" t="s">
        <v>1683</v>
      </c>
      <c r="G761" t="s">
        <v>2528</v>
      </c>
      <c r="H761" t="s">
        <v>2557</v>
      </c>
      <c r="I761" t="s">
        <v>1866</v>
      </c>
    </row>
    <row r="762" spans="6:9">
      <c r="F762" t="s">
        <v>2558</v>
      </c>
      <c r="G762" t="s">
        <v>1866</v>
      </c>
      <c r="H762" t="s">
        <v>2559</v>
      </c>
      <c r="I762" t="s">
        <v>1866</v>
      </c>
    </row>
    <row r="763" spans="6:9">
      <c r="F763" t="s">
        <v>2560</v>
      </c>
      <c r="G763" t="s">
        <v>1876</v>
      </c>
      <c r="H763" t="s">
        <v>2561</v>
      </c>
      <c r="I763" t="s">
        <v>1866</v>
      </c>
    </row>
    <row r="764" spans="6:9">
      <c r="F764" t="s">
        <v>2562</v>
      </c>
      <c r="G764" t="s">
        <v>1876</v>
      </c>
      <c r="H764" t="s">
        <v>2563</v>
      </c>
      <c r="I764" t="s">
        <v>1866</v>
      </c>
    </row>
    <row r="765" spans="6:9">
      <c r="F765" t="s">
        <v>2564</v>
      </c>
      <c r="G765" t="s">
        <v>1876</v>
      </c>
      <c r="H765" t="s">
        <v>2565</v>
      </c>
      <c r="I765" t="s">
        <v>1866</v>
      </c>
    </row>
    <row r="766" spans="6:9">
      <c r="F766" t="s">
        <v>2566</v>
      </c>
      <c r="G766" t="s">
        <v>1876</v>
      </c>
      <c r="H766" t="s">
        <v>2567</v>
      </c>
      <c r="I766" t="s">
        <v>1866</v>
      </c>
    </row>
    <row r="767" spans="6:9">
      <c r="F767" t="s">
        <v>1609</v>
      </c>
      <c r="G767" t="s">
        <v>1866</v>
      </c>
      <c r="H767" t="s">
        <v>2568</v>
      </c>
      <c r="I767" t="s">
        <v>1686</v>
      </c>
    </row>
    <row r="768" spans="6:9">
      <c r="F768" t="s">
        <v>1688</v>
      </c>
      <c r="G768" t="s">
        <v>1866</v>
      </c>
      <c r="H768" t="s">
        <v>2569</v>
      </c>
      <c r="I768" t="s">
        <v>1686</v>
      </c>
    </row>
    <row r="769" spans="6:9">
      <c r="F769" t="s">
        <v>1689</v>
      </c>
      <c r="G769" t="s">
        <v>1866</v>
      </c>
      <c r="H769" t="s">
        <v>2570</v>
      </c>
      <c r="I769" t="s">
        <v>1686</v>
      </c>
    </row>
    <row r="770" spans="6:9">
      <c r="F770" t="s">
        <v>1691</v>
      </c>
      <c r="G770" t="s">
        <v>1866</v>
      </c>
      <c r="H770" t="s">
        <v>2571</v>
      </c>
      <c r="I770" t="s">
        <v>1686</v>
      </c>
    </row>
    <row r="771" spans="6:9">
      <c r="F771" t="s">
        <v>2572</v>
      </c>
      <c r="G771" t="s">
        <v>1866</v>
      </c>
      <c r="H771" t="s">
        <v>2573</v>
      </c>
      <c r="I771" t="s">
        <v>1686</v>
      </c>
    </row>
    <row r="772" spans="6:9">
      <c r="F772" t="s">
        <v>1693</v>
      </c>
      <c r="G772" t="s">
        <v>2528</v>
      </c>
      <c r="H772" t="s">
        <v>2574</v>
      </c>
      <c r="I772" t="s">
        <v>1686</v>
      </c>
    </row>
    <row r="773" spans="6:9">
      <c r="F773" t="s">
        <v>2575</v>
      </c>
      <c r="G773" t="s">
        <v>1866</v>
      </c>
      <c r="H773" t="s">
        <v>2122</v>
      </c>
      <c r="I773" t="s">
        <v>1866</v>
      </c>
    </row>
    <row r="774" spans="6:9">
      <c r="F774" t="s">
        <v>2576</v>
      </c>
      <c r="G774" t="s">
        <v>1866</v>
      </c>
      <c r="H774" t="s">
        <v>2577</v>
      </c>
      <c r="I774" t="s">
        <v>1686</v>
      </c>
    </row>
    <row r="775" spans="6:9">
      <c r="F775" t="s">
        <v>2578</v>
      </c>
      <c r="G775" t="s">
        <v>1866</v>
      </c>
      <c r="H775" t="s">
        <v>2579</v>
      </c>
      <c r="I775" t="s">
        <v>1686</v>
      </c>
    </row>
    <row r="776" spans="6:9">
      <c r="F776" t="s">
        <v>1694</v>
      </c>
      <c r="G776" t="s">
        <v>1866</v>
      </c>
      <c r="H776" t="s">
        <v>2580</v>
      </c>
      <c r="I776" t="s">
        <v>1686</v>
      </c>
    </row>
    <row r="777" spans="6:9">
      <c r="F777" t="s">
        <v>2581</v>
      </c>
      <c r="G777" t="s">
        <v>1866</v>
      </c>
      <c r="H777" t="s">
        <v>2582</v>
      </c>
      <c r="I777" t="s">
        <v>1686</v>
      </c>
    </row>
    <row r="778" spans="6:9">
      <c r="F778" t="s">
        <v>2583</v>
      </c>
      <c r="G778" t="s">
        <v>1866</v>
      </c>
      <c r="H778" t="s">
        <v>2584</v>
      </c>
      <c r="I778" t="s">
        <v>1686</v>
      </c>
    </row>
    <row r="779" spans="6:9">
      <c r="F779" t="s">
        <v>1701</v>
      </c>
      <c r="G779" t="s">
        <v>1819</v>
      </c>
      <c r="H779" t="s">
        <v>2585</v>
      </c>
      <c r="I779" t="s">
        <v>1821</v>
      </c>
    </row>
    <row r="780" spans="6:9">
      <c r="F780" t="s">
        <v>1696</v>
      </c>
      <c r="G780" t="s">
        <v>1819</v>
      </c>
      <c r="H780" t="s">
        <v>2586</v>
      </c>
      <c r="I780" t="s">
        <v>2587</v>
      </c>
    </row>
    <row r="781" spans="6:9">
      <c r="F781" t="s">
        <v>1703</v>
      </c>
      <c r="G781" t="s">
        <v>1819</v>
      </c>
      <c r="H781" t="s">
        <v>2588</v>
      </c>
      <c r="I781" t="s">
        <v>1821</v>
      </c>
    </row>
    <row r="782" spans="6:9">
      <c r="F782" t="s">
        <v>1699</v>
      </c>
      <c r="G782" t="s">
        <v>1819</v>
      </c>
      <c r="H782" t="s">
        <v>2589</v>
      </c>
      <c r="I782" t="s">
        <v>2587</v>
      </c>
    </row>
    <row r="783" spans="6:9">
      <c r="F783" t="s">
        <v>398</v>
      </c>
      <c r="G783" t="s">
        <v>2138</v>
      </c>
      <c r="H783" t="s">
        <v>2590</v>
      </c>
      <c r="I783" t="s">
        <v>1783</v>
      </c>
    </row>
    <row r="784" spans="6:9">
      <c r="F784" t="s">
        <v>917</v>
      </c>
      <c r="G784" t="s">
        <v>1594</v>
      </c>
      <c r="H784" t="s">
        <v>2126</v>
      </c>
      <c r="I784" t="s">
        <v>2127</v>
      </c>
    </row>
    <row r="785" spans="6:9">
      <c r="F785" t="s">
        <v>922</v>
      </c>
      <c r="G785" t="s">
        <v>1594</v>
      </c>
      <c r="H785" t="s">
        <v>2126</v>
      </c>
      <c r="I785" t="s">
        <v>2127</v>
      </c>
    </row>
    <row r="786" spans="6:9">
      <c r="F786" t="s">
        <v>928</v>
      </c>
      <c r="G786" t="s">
        <v>1594</v>
      </c>
      <c r="H786" t="s">
        <v>2126</v>
      </c>
      <c r="I786" t="s">
        <v>2127</v>
      </c>
    </row>
    <row r="787" spans="6:9">
      <c r="F787" t="s">
        <v>936</v>
      </c>
      <c r="G787" t="s">
        <v>1594</v>
      </c>
      <c r="H787" t="s">
        <v>2126</v>
      </c>
      <c r="I787" t="s">
        <v>2127</v>
      </c>
    </row>
    <row r="788" spans="6:9">
      <c r="F788" t="s">
        <v>944</v>
      </c>
      <c r="G788" t="s">
        <v>1594</v>
      </c>
      <c r="H788" t="s">
        <v>2126</v>
      </c>
      <c r="I788" t="s">
        <v>2127</v>
      </c>
    </row>
    <row r="789" spans="6:9">
      <c r="F789" t="s">
        <v>951</v>
      </c>
      <c r="G789" t="s">
        <v>1594</v>
      </c>
      <c r="H789" t="s">
        <v>2126</v>
      </c>
      <c r="I789" t="s">
        <v>2127</v>
      </c>
    </row>
    <row r="790" spans="6:9">
      <c r="F790" t="s">
        <v>958</v>
      </c>
      <c r="G790" t="s">
        <v>1594</v>
      </c>
      <c r="H790" t="s">
        <v>2126</v>
      </c>
      <c r="I790" t="s">
        <v>2127</v>
      </c>
    </row>
    <row r="791" spans="6:9">
      <c r="F791" t="s">
        <v>964</v>
      </c>
      <c r="G791" t="s">
        <v>1594</v>
      </c>
      <c r="H791" t="s">
        <v>2126</v>
      </c>
      <c r="I791" t="s">
        <v>2127</v>
      </c>
    </row>
    <row r="792" spans="6:9">
      <c r="F792" t="s">
        <v>971</v>
      </c>
      <c r="G792" t="s">
        <v>1594</v>
      </c>
      <c r="H792" t="s">
        <v>2126</v>
      </c>
      <c r="I792" t="s">
        <v>2127</v>
      </c>
    </row>
    <row r="793" spans="6:9">
      <c r="F793" t="s">
        <v>977</v>
      </c>
      <c r="G793" t="s">
        <v>1594</v>
      </c>
      <c r="H793" t="s">
        <v>2126</v>
      </c>
      <c r="I793" t="s">
        <v>2127</v>
      </c>
    </row>
    <row r="794" spans="6:9">
      <c r="F794" t="s">
        <v>984</v>
      </c>
      <c r="G794" t="s">
        <v>1594</v>
      </c>
      <c r="H794" t="s">
        <v>2126</v>
      </c>
      <c r="I794" t="s">
        <v>2127</v>
      </c>
    </row>
    <row r="795" spans="6:9">
      <c r="F795" t="s">
        <v>991</v>
      </c>
      <c r="G795" t="s">
        <v>1594</v>
      </c>
      <c r="H795" t="s">
        <v>2126</v>
      </c>
      <c r="I795" t="s">
        <v>2127</v>
      </c>
    </row>
    <row r="796" spans="6:9">
      <c r="F796" t="s">
        <v>998</v>
      </c>
      <c r="G796" t="s">
        <v>1594</v>
      </c>
      <c r="H796" t="s">
        <v>2126</v>
      </c>
      <c r="I796" t="s">
        <v>2127</v>
      </c>
    </row>
    <row r="797" spans="6:9">
      <c r="F797" t="s">
        <v>1005</v>
      </c>
      <c r="G797" t="s">
        <v>1594</v>
      </c>
      <c r="H797" t="s">
        <v>2126</v>
      </c>
      <c r="I797" t="s">
        <v>2127</v>
      </c>
    </row>
    <row r="798" spans="6:9">
      <c r="F798" t="s">
        <v>1012</v>
      </c>
      <c r="G798" t="s">
        <v>1594</v>
      </c>
      <c r="H798" t="s">
        <v>2126</v>
      </c>
      <c r="I798" t="s">
        <v>2127</v>
      </c>
    </row>
    <row r="799" spans="6:9">
      <c r="F799" t="s">
        <v>1019</v>
      </c>
      <c r="G799" t="s">
        <v>1594</v>
      </c>
      <c r="H799" t="s">
        <v>2126</v>
      </c>
      <c r="I799" t="s">
        <v>2127</v>
      </c>
    </row>
    <row r="800" spans="6:9">
      <c r="F800" t="s">
        <v>1026</v>
      </c>
      <c r="G800" t="s">
        <v>1594</v>
      </c>
      <c r="H800" t="s">
        <v>2126</v>
      </c>
      <c r="I800" t="s">
        <v>2127</v>
      </c>
    </row>
    <row r="801" spans="6:9">
      <c r="F801" t="s">
        <v>1033</v>
      </c>
      <c r="G801" t="s">
        <v>1594</v>
      </c>
      <c r="H801" t="s">
        <v>2126</v>
      </c>
      <c r="I801" t="s">
        <v>2127</v>
      </c>
    </row>
    <row r="802" spans="6:9">
      <c r="F802" t="s">
        <v>1040</v>
      </c>
      <c r="G802" t="s">
        <v>1594</v>
      </c>
      <c r="H802" t="s">
        <v>2126</v>
      </c>
      <c r="I802" t="s">
        <v>2127</v>
      </c>
    </row>
    <row r="803" spans="6:9">
      <c r="F803" t="s">
        <v>1047</v>
      </c>
      <c r="G803" t="s">
        <v>1594</v>
      </c>
      <c r="H803" t="s">
        <v>2126</v>
      </c>
      <c r="I803" t="s">
        <v>2127</v>
      </c>
    </row>
    <row r="804" spans="6:9">
      <c r="F804" t="s">
        <v>1054</v>
      </c>
      <c r="G804" t="s">
        <v>1594</v>
      </c>
      <c r="H804" t="s">
        <v>2126</v>
      </c>
      <c r="I804" t="s">
        <v>2127</v>
      </c>
    </row>
    <row r="805" spans="6:9">
      <c r="F805" t="s">
        <v>1060</v>
      </c>
      <c r="G805" t="s">
        <v>1594</v>
      </c>
      <c r="H805" t="s">
        <v>2126</v>
      </c>
      <c r="I805" t="s">
        <v>2127</v>
      </c>
    </row>
  </sheetData>
  <autoFilter ref="F1:I805" xr:uid="{00000000-0009-0000-0000-000003000000}">
    <sortState xmlns:xlrd2="http://schemas.microsoft.com/office/spreadsheetml/2017/richdata2" ref="F2:I783">
      <sortCondition ref="F1:F632"/>
    </sortState>
  </autoFilter>
  <customSheetViews>
    <customSheetView guid="{12023219-5B33-4806-83EC-E45A86046D84}" showAutoFilter="1">
      <selection activeCell="O15" sqref="O15"/>
      <pageMargins left="0" right="0" top="0" bottom="0" header="0" footer="0"/>
      <pageSetup orientation="portrait" horizontalDpi="4294967295" verticalDpi="4294967295" r:id="rId1"/>
      <autoFilter ref="F1:I632" xr:uid="{07554597-A85F-41BB-AEF0-DB5B5464A76D}">
        <sortState xmlns:xlrd2="http://schemas.microsoft.com/office/spreadsheetml/2017/richdata2" ref="F2:I779">
          <sortCondition ref="F1:F632"/>
        </sortState>
      </autoFilter>
    </customSheetView>
    <customSheetView guid="{4155894C-DE4E-4D98-832F-46FE3F735DFD}" showAutoFilter="1">
      <selection activeCell="O15" sqref="O15"/>
      <pageMargins left="0" right="0" top="0" bottom="0" header="0" footer="0"/>
      <pageSetup orientation="portrait" horizontalDpi="4294967295" verticalDpi="4294967295" r:id="rId2"/>
      <autoFilter ref="F1:I632" xr:uid="{316ABB4B-1608-4761-9531-FB0327960564}">
        <sortState xmlns:xlrd2="http://schemas.microsoft.com/office/spreadsheetml/2017/richdata2" ref="F2:I779">
          <sortCondition ref="F1:F632"/>
        </sortState>
      </autoFilter>
    </customSheetView>
    <customSheetView guid="{5E245AB5-F23F-4248-90FC-818B37179997}" showAutoFilter="1">
      <selection activeCell="O15" sqref="O15"/>
      <pageMargins left="0" right="0" top="0" bottom="0" header="0" footer="0"/>
      <pageSetup orientation="portrait" horizontalDpi="4294967295" verticalDpi="4294967295" r:id="rId3"/>
      <autoFilter ref="F1:I632" xr:uid="{2A31D840-042D-45FF-941D-D825C81DFFC6}">
        <sortState xmlns:xlrd2="http://schemas.microsoft.com/office/spreadsheetml/2017/richdata2" ref="F2:I779">
          <sortCondition ref="F1:F632"/>
        </sortState>
      </autoFilter>
    </customSheetView>
  </customSheetViews>
  <pageMargins left="0.7" right="0.7" top="0.75" bottom="0.75" header="0.3" footer="0.3"/>
  <pageSetup orientation="portrait" horizontalDpi="4294967295" verticalDpi="4294967295"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ea69960-abef-483e-8c90-1b3b883a01dd">
      <Value>695</Value>
      <Value>14</Value>
      <Value>725</Value>
      <Value>44</Value>
      <Value>724</Value>
      <Value>38</Value>
      <Value>3</Value>
      <Value>36</Value>
      <Value>1</Value>
    </TaxCatchAll>
    <_ip_UnifiedCompliancePolicyUIAction xmlns="http://schemas.microsoft.com/sharepoint/v3" xsi:nil="true"/>
    <f25349162b2f4a82a38f378732c3dd8b xmlns="77244458-af00-4698-a975-cb821cff6841">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31047e6b-db9b-42fa-80c8-7059d5c854d0</TermId>
        </TermInfo>
      </Terms>
    </f25349162b2f4a82a38f378732c3dd8b>
    <NOTES xmlns="77244458-af00-4698-a975-cb821cff6841" xsi:nil="true"/>
    <mf3ba54b04ac45a98d2a2b8f84ce2098 xmlns="77244458-af00-4698-a975-cb821cff6841">
      <Terms xmlns="http://schemas.microsoft.com/office/infopath/2007/PartnerControls">
        <TermInfo xmlns="http://schemas.microsoft.com/office/infopath/2007/PartnerControls">
          <TermName xmlns="http://schemas.microsoft.com/office/infopath/2007/PartnerControls">Hearables</TermName>
          <TermId xmlns="http://schemas.microsoft.com/office/infopath/2007/PartnerControls">57611cb6-e2d5-4fcb-b433-c672c048c99a</TermId>
        </TermInfo>
        <TermInfo xmlns="http://schemas.microsoft.com/office/infopath/2007/PartnerControls">
          <TermName xmlns="http://schemas.microsoft.com/office/infopath/2007/PartnerControls">Industrial and IoT</TermName>
          <TermId xmlns="http://schemas.microsoft.com/office/infopath/2007/PartnerControls">65950971-a8ca-4bc2-b228-fa779db546c3</TermId>
        </TermInfo>
        <TermInfo xmlns="http://schemas.microsoft.com/office/infopath/2007/PartnerControls">
          <TermName xmlns="http://schemas.microsoft.com/office/infopath/2007/PartnerControls">Smart Home and Buildings</TermName>
          <TermId xmlns="http://schemas.microsoft.com/office/infopath/2007/PartnerControls">6fb1e6e4-d7d0-4f00-9774-c6bffe276e04</TermId>
        </TermInfo>
        <TermInfo xmlns="http://schemas.microsoft.com/office/infopath/2007/PartnerControls">
          <TermName xmlns="http://schemas.microsoft.com/office/infopath/2007/PartnerControls">Wearables</TermName>
          <TermId xmlns="http://schemas.microsoft.com/office/infopath/2007/PartnerControls">78025e0f-aec4-4e63-84c3-64f65d77e6b5</TermId>
        </TermInfo>
      </Terms>
    </mf3ba54b04ac45a98d2a2b8f84ce2098>
    <Featured xmlns="77244458-af00-4698-a975-cb821cff6841">false</Featured>
    <ViewerRole xmlns="77244458-af00-4698-a975-cb821cff6841" xsi:nil="true"/>
    <jf2adeba26a1466fa52a5eddc2f26cba xmlns="77244458-af00-4698-a975-cb821cff6841">
      <Terms xmlns="http://schemas.microsoft.com/office/infopath/2007/PartnerControls">
        <TermInfo xmlns="http://schemas.microsoft.com/office/infopath/2007/PartnerControls">
          <TermName xmlns="http://schemas.microsoft.com/office/infopath/2007/PartnerControls">Apollo510</TermName>
          <TermId xmlns="http://schemas.microsoft.com/office/infopath/2007/PartnerControls">4eed3df1-61c7-4a71-9d1c-be076be1304e</TermId>
        </TermInfo>
      </Terms>
    </jf2adeba26a1466fa52a5eddc2f26cba>
    <CustomDescription xmlns="77244458-af00-4698-a975-cb821cff6841">Apollo510 Pin Mapping Spreadsheet Tool</CustomDescription>
    <i0897d768831472890fa8f78a4986bb2 xmlns="77244458-af00-4698-a975-cb821cff6841">
      <Terms xmlns="http://schemas.microsoft.com/office/infopath/2007/PartnerControls">
        <TermInfo xmlns="http://schemas.microsoft.com/office/infopath/2007/PartnerControls">
          <TermName xmlns="http://schemas.microsoft.com/office/infopath/2007/PartnerControls">Design Files</TermName>
          <TermId xmlns="http://schemas.microsoft.com/office/infopath/2007/PartnerControls">aaee2353-cd56-41ef-9a2b-569bb9ea3672</TermId>
        </TermInfo>
      </Terms>
    </i0897d768831472890fa8f78a4986bb2>
    <_ip_UnifiedCompliancePolicyProperties xmlns="http://schemas.microsoft.com/sharepoint/v3" xsi:nil="true"/>
    <df8d227e1a284d4eac3b8e24ab1d0170 xmlns="77244458-af00-4698-a975-cb821cff6841">
      <Terms xmlns="http://schemas.microsoft.com/office/infopath/2007/PartnerControls">
        <TermInfo xmlns="http://schemas.microsoft.com/office/infopath/2007/PartnerControls">
          <TermName xmlns="http://schemas.microsoft.com/office/infopath/2007/PartnerControls">Apollo510</TermName>
          <TermId xmlns="http://schemas.microsoft.com/office/infopath/2007/PartnerControls">aadecace-5e20-4141-ab77-a630108ead15</TermId>
        </TermInfo>
      </Terms>
    </df8d227e1a284d4eac3b8e24ab1d0170>
    <ShowAmbiqSite xmlns="77244458-af00-4698-a975-cb821cff6841">false</ShowAmbiqSite>
    <CustomModifiedDate xmlns="77244458-af00-4698-a975-cb821cff6841" xsi:nil="true"/>
    <ShowAs xmlns="77244458-af00-4698-a975-cb821cff6841" xsi:nil="true"/>
    <p2c7395dc9954ee48f81661c9179f937 xmlns="77244458-af00-4698-a975-cb821cff6841">
      <Terms xmlns="http://schemas.microsoft.com/office/infopath/2007/PartnerControls">
        <TermInfo xmlns="http://schemas.microsoft.com/office/infopath/2007/PartnerControls">
          <TermName xmlns="http://schemas.microsoft.com/office/infopath/2007/PartnerControls">Apollo5</TermName>
          <TermId xmlns="http://schemas.microsoft.com/office/infopath/2007/PartnerControls">29b583b6-0755-428f-8908-0759b1999b36</TermId>
        </TermInfo>
      </Terms>
    </p2c7395dc9954ee48f81661c9179f937>
    <Lifecycle xmlns="77244458-af00-4698-a975-cb821cff6841">Active</Lifecycle>
    <DontSendNewsletter xmlns="77244458-af00-4698-a975-cb821cff6841">false</DontSendNewsletter>
    <ExcludeSearch xmlns="77244458-af00-4698-a975-cb821cff6841">false</ExcludeSearch>
    <SearchTerms xmlns="77244458-af00-4698-a975-cb821cff6841">Apollo510 Pin Mapping Spreadsheet Tool, Pin Guidance, Schematic Guide</SearchTerm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61E96C990C00542994156263A726B53" ma:contentTypeVersion="32" ma:contentTypeDescription="Create a new document." ma:contentTypeScope="" ma:versionID="d64538772d8695b2ea2db4ed38a79c50">
  <xsd:schema xmlns:xsd="http://www.w3.org/2001/XMLSchema" xmlns:xs="http://www.w3.org/2001/XMLSchema" xmlns:p="http://schemas.microsoft.com/office/2006/metadata/properties" xmlns:ns1="http://schemas.microsoft.com/sharepoint/v3" xmlns:ns2="77244458-af00-4698-a975-cb821cff6841" xmlns:ns3="4ea69960-abef-483e-8c90-1b3b883a01dd" targetNamespace="http://schemas.microsoft.com/office/2006/metadata/properties" ma:root="true" ma:fieldsID="42ad6872ca6998a1defc6557ddbb9c88" ns1:_="" ns2:_="" ns3:_="">
    <xsd:import namespace="http://schemas.microsoft.com/sharepoint/v3"/>
    <xsd:import namespace="77244458-af00-4698-a975-cb821cff6841"/>
    <xsd:import namespace="4ea69960-abef-483e-8c90-1b3b883a01dd"/>
    <xsd:element name="properties">
      <xsd:complexType>
        <xsd:sequence>
          <xsd:element name="documentManagement">
            <xsd:complexType>
              <xsd:all>
                <xsd:element ref="ns2:mf3ba54b04ac45a98d2a2b8f84ce2098" minOccurs="0"/>
                <xsd:element ref="ns3:TaxCatchAll" minOccurs="0"/>
                <xsd:element ref="ns2:i0897d768831472890fa8f78a4986bb2" minOccurs="0"/>
                <xsd:element ref="ns2:df8d227e1a284d4eac3b8e24ab1d0170" minOccurs="0"/>
                <xsd:element ref="ns2:MediaServiceMetadata" minOccurs="0"/>
                <xsd:element ref="ns2:MediaServiceFastMetadata" minOccurs="0"/>
                <xsd:element ref="ns2:MediaServiceAutoKeyPoints" minOccurs="0"/>
                <xsd:element ref="ns2:MediaServiceKeyPoints" minOccurs="0"/>
                <xsd:element ref="ns2:f25349162b2f4a82a38f378732c3dd8b" minOccurs="0"/>
                <xsd:element ref="ns2:Lifecycle" minOccurs="0"/>
                <xsd:element ref="ns2:ViewerRole" minOccurs="0"/>
                <xsd:element ref="ns1:_ip_UnifiedCompliancePolicyProperties" minOccurs="0"/>
                <xsd:element ref="ns1:_ip_UnifiedCompliancePolicyUIAction" minOccurs="0"/>
                <xsd:element ref="ns2:Featured" minOccurs="0"/>
                <xsd:element ref="ns2:NOTES" minOccurs="0"/>
                <xsd:element ref="ns2:DontSendNewsletter" minOccurs="0"/>
                <xsd:element ref="ns2:CustomModifiedDate" minOccurs="0"/>
                <xsd:element ref="ns2:ExcludeSearch" minOccurs="0"/>
                <xsd:element ref="ns2:ShowAs" minOccurs="0"/>
                <xsd:element ref="ns2:MediaServiceObjectDetectorVersions" minOccurs="0"/>
                <xsd:element ref="ns2:ShowAmbiqSite" minOccurs="0"/>
                <xsd:element ref="ns2:CustomDescription" minOccurs="0"/>
                <xsd:element ref="ns2:p2c7395dc9954ee48f81661c9179f937" minOccurs="0"/>
                <xsd:element ref="ns2:jf2adeba26a1466fa52a5eddc2f26cba" minOccurs="0"/>
                <xsd:element ref="ns2:MediaServiceSearchProperties" minOccurs="0"/>
                <xsd:element ref="ns2:SearchTerm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7244458-af00-4698-a975-cb821cff6841" elementFormDefault="qualified">
    <xsd:import namespace="http://schemas.microsoft.com/office/2006/documentManagement/types"/>
    <xsd:import namespace="http://schemas.microsoft.com/office/infopath/2007/PartnerControls"/>
    <xsd:element name="mf3ba54b04ac45a98d2a2b8f84ce2098" ma:index="9" nillable="true" ma:taxonomy="true" ma:internalName="mf3ba54b04ac45a98d2a2b8f84ce2098" ma:taxonomyFieldName="Application" ma:displayName="Application" ma:default="" ma:fieldId="{6f3ba54b-04ac-45a9-8d2a-2b8f84ce2098}" ma:taxonomyMulti="true" ma:sspId="add40fa0-ea1c-43b1-9129-9703ac4f061b" ma:termSetId="b5d86787-2ed9-49d9-acfa-bb7c5a3a856d" ma:anchorId="00000000-0000-0000-0000-000000000000" ma:open="false" ma:isKeyword="false">
      <xsd:complexType>
        <xsd:sequence>
          <xsd:element ref="pc:Terms" minOccurs="0" maxOccurs="1"/>
        </xsd:sequence>
      </xsd:complexType>
    </xsd:element>
    <xsd:element name="i0897d768831472890fa8f78a4986bb2" ma:index="12" nillable="true" ma:taxonomy="true" ma:internalName="i0897d768831472890fa8f78a4986bb2" ma:taxonomyFieldName="Document_x0020_Type" ma:displayName="Document Type" ma:default="" ma:fieldId="{20897d76-8831-4728-90fa-8f78a4986bb2}" ma:taxonomyMulti="true" ma:sspId="add40fa0-ea1c-43b1-9129-9703ac4f061b" ma:termSetId="e3e7e3ff-b1d8-40c8-991b-22cd0a170929" ma:anchorId="00000000-0000-0000-0000-000000000000" ma:open="false" ma:isKeyword="false">
      <xsd:complexType>
        <xsd:sequence>
          <xsd:element ref="pc:Terms" minOccurs="0" maxOccurs="1"/>
        </xsd:sequence>
      </xsd:complexType>
    </xsd:element>
    <xsd:element name="df8d227e1a284d4eac3b8e24ab1d0170" ma:index="14" nillable="true" ma:taxonomy="true" ma:internalName="df8d227e1a284d4eac3b8e24ab1d0170" ma:taxonomyFieldName="Product" ma:displayName="Product" ma:default="" ma:fieldId="{df8d227e-1a28-4d4e-ac3b-8e24ab1d0170}" ma:taxonomyMulti="true" ma:sspId="add40fa0-ea1c-43b1-9129-9703ac4f061b" ma:termSetId="23de0115-dd42-4e73-85f7-5551526e9373" ma:anchorId="00000000-0000-0000-0000-000000000000" ma:open="false" ma:isKeyword="false">
      <xsd:complexType>
        <xsd:sequence>
          <xsd:element ref="pc:Terms" minOccurs="0" maxOccurs="1"/>
        </xsd:sequence>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f25349162b2f4a82a38f378732c3dd8b" ma:index="20" nillable="true" ma:taxonomy="true" ma:internalName="f25349162b2f4a82a38f378732c3dd8b" ma:taxonomyFieldName="Language" ma:displayName="Language" ma:default="" ma:fieldId="{f2534916-2b2f-4a82-a38f-378732c3dd8b}" ma:taxonomyMulti="true" ma:sspId="add40fa0-ea1c-43b1-9129-9703ac4f061b" ma:termSetId="34449641-fa25-4a91-93f9-6d037dbeb1e4" ma:anchorId="00000000-0000-0000-0000-000000000000" ma:open="false" ma:isKeyword="false">
      <xsd:complexType>
        <xsd:sequence>
          <xsd:element ref="pc:Terms" minOccurs="0" maxOccurs="1"/>
        </xsd:sequence>
      </xsd:complexType>
    </xsd:element>
    <xsd:element name="Lifecycle" ma:index="21" nillable="true" ma:displayName="Lifecycle" ma:default="Draft" ma:format="Dropdown" ma:internalName="Lifecycle">
      <xsd:simpleType>
        <xsd:restriction base="dms:Choice">
          <xsd:enumeration value="Draft"/>
          <xsd:enumeration value="Active"/>
          <xsd:enumeration value="Obsolete"/>
        </xsd:restriction>
      </xsd:simpleType>
    </xsd:element>
    <xsd:element name="ViewerRole" ma:index="22" nillable="true" ma:displayName="Viewer Role" ma:format="Dropdown" ma:internalName="ViewerRole">
      <xsd:simpleType>
        <xsd:restriction base="dms:Text">
          <xsd:maxLength value="255"/>
        </xsd:restriction>
      </xsd:simpleType>
    </xsd:element>
    <xsd:element name="Featured" ma:index="25" nillable="true" ma:displayName="Featured" ma:default="0" ma:format="Dropdown" ma:internalName="Featured">
      <xsd:simpleType>
        <xsd:restriction base="dms:Boolean"/>
      </xsd:simpleType>
    </xsd:element>
    <xsd:element name="NOTES" ma:index="26" nillable="true" ma:displayName="NOTES" ma:format="Dropdown" ma:internalName="NOTES">
      <xsd:simpleType>
        <xsd:restriction base="dms:Note">
          <xsd:maxLength value="255"/>
        </xsd:restriction>
      </xsd:simpleType>
    </xsd:element>
    <xsd:element name="DontSendNewsletter" ma:index="27" nillable="true" ma:displayName="Dont Send Newsletter" ma:default="0" ma:format="Dropdown" ma:internalName="DontSendNewsletter">
      <xsd:simpleType>
        <xsd:restriction base="dms:Boolean"/>
      </xsd:simpleType>
    </xsd:element>
    <xsd:element name="CustomModifiedDate" ma:index="28" nillable="true" ma:displayName="CustomModifiedDate" ma:format="DateOnly" ma:internalName="CustomModifiedDate">
      <xsd:simpleType>
        <xsd:restriction base="dms:DateTime"/>
      </xsd:simpleType>
    </xsd:element>
    <xsd:element name="ExcludeSearch" ma:index="29" nillable="true" ma:displayName="ExcludeSearch" ma:default="0" ma:format="Dropdown" ma:internalName="ExcludeSearch">
      <xsd:simpleType>
        <xsd:restriction base="dms:Boolean"/>
      </xsd:simpleType>
    </xsd:element>
    <xsd:element name="ShowAs" ma:index="30" nillable="true" ma:displayName="ShowAs" ma:format="Dropdown" ma:internalName="ShowAs">
      <xsd:simpleType>
        <xsd:restriction base="dms:Choice">
          <xsd:enumeration value="EVB"/>
        </xsd:restriction>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ShowAmbiqSite" ma:index="32" nillable="true" ma:displayName="ShowAmbiqSite" ma:default="0" ma:description="If Yes, then show doc on ambiq.com product page" ma:format="Dropdown" ma:internalName="ShowAmbiqSite">
      <xsd:simpleType>
        <xsd:restriction base="dms:Boolean"/>
      </xsd:simpleType>
    </xsd:element>
    <xsd:element name="CustomDescription" ma:index="33" nillable="true" ma:displayName="CustomDescription" ma:description="This will show product custom description" ma:format="Dropdown" ma:internalName="CustomDescription">
      <xsd:simpleType>
        <xsd:restriction base="dms:Note">
          <xsd:maxLength value="255"/>
        </xsd:restriction>
      </xsd:simpleType>
    </xsd:element>
    <xsd:element name="p2c7395dc9954ee48f81661c9179f937" ma:index="35" nillable="true" ma:taxonomy="true" ma:internalName="p2c7395dc9954ee48f81661c9179f937" ma:taxonomyFieldName="Family" ma:displayName="Family" ma:default="" ma:fieldId="{92c7395d-c995-4ee4-8f81-661c9179f937}" ma:taxonomyMulti="true" ma:sspId="add40fa0-ea1c-43b1-9129-9703ac4f061b" ma:termSetId="8cf315aa-0d9d-49ac-bac3-3f1cb317f4c2" ma:anchorId="00000000-0000-0000-0000-000000000000" ma:open="false" ma:isKeyword="false">
      <xsd:complexType>
        <xsd:sequence>
          <xsd:element ref="pc:Terms" minOccurs="0" maxOccurs="1"/>
        </xsd:sequence>
      </xsd:complexType>
    </xsd:element>
    <xsd:element name="jf2adeba26a1466fa52a5eddc2f26cba" ma:index="37" nillable="true" ma:taxonomy="true" ma:internalName="jf2adeba26a1466fa52a5eddc2f26cba" ma:taxonomyFieldName="Series" ma:displayName="Series" ma:default="" ma:fieldId="{3f2adeba-26a1-466f-a52a-5eddc2f26cba}" ma:taxonomyMulti="true" ma:sspId="add40fa0-ea1c-43b1-9129-9703ac4f061b" ma:termSetId="c36dd4a7-5053-4761-87bc-224bf8238c4b" ma:anchorId="00000000-0000-0000-0000-000000000000" ma:open="false" ma:isKeyword="false">
      <xsd:complexType>
        <xsd:sequence>
          <xsd:element ref="pc:Terms" minOccurs="0" maxOccurs="1"/>
        </xsd:sequence>
      </xsd:complexType>
    </xsd:element>
    <xsd:element name="MediaServiceSearchProperties" ma:index="38" nillable="true" ma:displayName="MediaServiceSearchProperties" ma:hidden="true" ma:internalName="MediaServiceSearchProperties" ma:readOnly="true">
      <xsd:simpleType>
        <xsd:restriction base="dms:Note"/>
      </xsd:simpleType>
    </xsd:element>
    <xsd:element name="SearchTerms" ma:index="39" nillable="true" ma:displayName="SearchTerms" ma:description="SearchTerms" ma:format="Dropdown" ma:internalName="SearchTerm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ea69960-abef-483e-8c90-1b3b883a01dd"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53e2b4e1-75b1-4dab-b1cb-1a6ab95ed674}" ma:internalName="TaxCatchAll" ma:showField="CatchAllData" ma:web="4ea69960-abef-483e-8c90-1b3b883a01d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F54CC4C-8571-48B4-9AFE-7853BF1CA09E}"/>
</file>

<file path=customXml/itemProps2.xml><?xml version="1.0" encoding="utf-8"?>
<ds:datastoreItem xmlns:ds="http://schemas.openxmlformats.org/officeDocument/2006/customXml" ds:itemID="{69351309-583F-413D-BBB0-DCEDCF133E8D}"/>
</file>

<file path=customXml/itemProps3.xml><?xml version="1.0" encoding="utf-8"?>
<ds:datastoreItem xmlns:ds="http://schemas.openxmlformats.org/officeDocument/2006/customXml" ds:itemID="{A9719186-05CD-4E67-AE31-49F1BF01A421}"/>
</file>

<file path=docProps/app.xml><?xml version="1.0" encoding="utf-8"?>
<Properties xmlns="http://schemas.openxmlformats.org/officeDocument/2006/extended-properties" xmlns:vt="http://schemas.openxmlformats.org/officeDocument/2006/docPropsVTypes">
  <Application>Microsoft Excel Online</Application>
  <Manager/>
  <Company>Microsoft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Apollo510 Pin Mapping v1</dc:title>
  <dc:subject/>
  <dc:creator>DCermak</dc:creator>
  <cp:keywords/>
  <dc:description/>
  <cp:lastModifiedBy>Nisha Sharma</cp:lastModifiedBy>
  <cp:revision/>
  <dcterms:created xsi:type="dcterms:W3CDTF">2015-07-15T19:36:15Z</dcterms:created>
  <dcterms:modified xsi:type="dcterms:W3CDTF">2025-09-12T20:10:34Z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0x010100F61E96C990C00542994156263A726B53</vt:lpwstr>
  </property>
  <property fmtid="{D5CDD505-2E9C-101B-9397-08002B2CF9AE}" pid="3" name="MediaServiceImageTags">
    <vt:lpwstr/>
  </property>
  <property fmtid="{D5CDD505-2E9C-101B-9397-08002B2CF9AE}" pid="4" name="MSIP_Label_f3ff6d80-3782-4df6-bf6c-659f84558040_Enabled">
    <vt:lpwstr>true</vt:lpwstr>
  </property>
  <property fmtid="{D5CDD505-2E9C-101B-9397-08002B2CF9AE}" pid="5" name="MSIP_Label_f3ff6d80-3782-4df6-bf6c-659f84558040_SetDate">
    <vt:lpwstr>2022-09-19T15:42:34Z</vt:lpwstr>
  </property>
  <property fmtid="{D5CDD505-2E9C-101B-9397-08002B2CF9AE}" pid="6" name="MSIP_Label_f3ff6d80-3782-4df6-bf6c-659f84558040_Method">
    <vt:lpwstr>Standard</vt:lpwstr>
  </property>
  <property fmtid="{D5CDD505-2E9C-101B-9397-08002B2CF9AE}" pid="7" name="MSIP_Label_f3ff6d80-3782-4df6-bf6c-659f84558040_Name">
    <vt:lpwstr>f3ff6d80-3782-4df6-bf6c-659f84558040</vt:lpwstr>
  </property>
  <property fmtid="{D5CDD505-2E9C-101B-9397-08002B2CF9AE}" pid="8" name="MSIP_Label_f3ff6d80-3782-4df6-bf6c-659f84558040_SiteId">
    <vt:lpwstr>38d0d425-ba52-4c0a-a03e-2a65c8e82e2d</vt:lpwstr>
  </property>
  <property fmtid="{D5CDD505-2E9C-101B-9397-08002B2CF9AE}" pid="9" name="MSIP_Label_f3ff6d80-3782-4df6-bf6c-659f84558040_ActionId">
    <vt:lpwstr>4fba61cd-de93-42fa-be01-d07d8e74ea63</vt:lpwstr>
  </property>
  <property fmtid="{D5CDD505-2E9C-101B-9397-08002B2CF9AE}" pid="10" name="MSIP_Label_f3ff6d80-3782-4df6-bf6c-659f84558040_ContentBits">
    <vt:lpwstr>0</vt:lpwstr>
  </property>
  <property fmtid="{D5CDD505-2E9C-101B-9397-08002B2CF9AE}" pid="11" name="MSIP_Label_8a352ded-f73f-4037-9a06-629f7fd6be1b_Enabled">
    <vt:lpwstr>true</vt:lpwstr>
  </property>
  <property fmtid="{D5CDD505-2E9C-101B-9397-08002B2CF9AE}" pid="12" name="MSIP_Label_8a352ded-f73f-4037-9a06-629f7fd6be1b_SetDate">
    <vt:lpwstr>2024-02-05T06:58:12Z</vt:lpwstr>
  </property>
  <property fmtid="{D5CDD505-2E9C-101B-9397-08002B2CF9AE}" pid="13" name="MSIP_Label_8a352ded-f73f-4037-9a06-629f7fd6be1b_Method">
    <vt:lpwstr>Standard</vt:lpwstr>
  </property>
  <property fmtid="{D5CDD505-2E9C-101B-9397-08002B2CF9AE}" pid="14" name="MSIP_Label_8a352ded-f73f-4037-9a06-629f7fd6be1b_Name">
    <vt:lpwstr>defa4170-0d19-0005-0004-bc88714345d2</vt:lpwstr>
  </property>
  <property fmtid="{D5CDD505-2E9C-101B-9397-08002B2CF9AE}" pid="15" name="MSIP_Label_8a352ded-f73f-4037-9a06-629f7fd6be1b_SiteId">
    <vt:lpwstr>e36a0208-6b2e-463a-a7b2-6b0e68a1e82c</vt:lpwstr>
  </property>
  <property fmtid="{D5CDD505-2E9C-101B-9397-08002B2CF9AE}" pid="16" name="MSIP_Label_8a352ded-f73f-4037-9a06-629f7fd6be1b_ActionId">
    <vt:lpwstr>86f2278a-0591-4527-9f0a-97b56acf86b0</vt:lpwstr>
  </property>
  <property fmtid="{D5CDD505-2E9C-101B-9397-08002B2CF9AE}" pid="17" name="MSIP_Label_8a352ded-f73f-4037-9a06-629f7fd6be1b_ContentBits">
    <vt:lpwstr>0</vt:lpwstr>
  </property>
  <property fmtid="{D5CDD505-2E9C-101B-9397-08002B2CF9AE}" pid="18" name="Document_x0020_Type">
    <vt:lpwstr>36;#Design Files|aaee2353-cd56-41ef-9a2b-569bb9ea3672</vt:lpwstr>
  </property>
  <property fmtid="{D5CDD505-2E9C-101B-9397-08002B2CF9AE}" pid="19" name="Application">
    <vt:lpwstr>44;#Hearables|57611cb6-e2d5-4fcb-b433-c672c048c99a;#14;#Industrial and IoT|65950971-a8ca-4bc2-b228-fa779db546c3;#1;#Smart Home and Buildings|6fb1e6e4-d7d0-4f00-9774-c6bffe276e04;#3;#Wearables|78025e0f-aec4-4e63-84c3-64f65d77e6b5</vt:lpwstr>
  </property>
  <property fmtid="{D5CDD505-2E9C-101B-9397-08002B2CF9AE}" pid="20" name="Document Type">
    <vt:lpwstr>36;#Design Files|aaee2353-cd56-41ef-9a2b-569bb9ea3672</vt:lpwstr>
  </property>
  <property fmtid="{D5CDD505-2E9C-101B-9397-08002B2CF9AE}" pid="21" name="Language">
    <vt:lpwstr>38;#English|31047e6b-db9b-42fa-80c8-7059d5c854d0</vt:lpwstr>
  </property>
  <property fmtid="{D5CDD505-2E9C-101B-9397-08002B2CF9AE}" pid="22" name="Series">
    <vt:lpwstr>725;#Apollo510|4eed3df1-61c7-4a71-9d1c-be076be1304e</vt:lpwstr>
  </property>
  <property fmtid="{D5CDD505-2E9C-101B-9397-08002B2CF9AE}" pid="23" name="Family">
    <vt:lpwstr>724;#Apollo5|29b583b6-0755-428f-8908-0759b1999b36</vt:lpwstr>
  </property>
  <property fmtid="{D5CDD505-2E9C-101B-9397-08002B2CF9AE}" pid="24" name="Product">
    <vt:lpwstr>695;#Apollo510|aadecace-5e20-4141-ab77-a630108ead15</vt:lpwstr>
  </property>
</Properties>
</file>